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2556\Documents\Moje\Zemánková\Kľúčové činnosti prevádzky\2024\"/>
    </mc:Choice>
  </mc:AlternateContent>
  <workbookProtection workbookAlgorithmName="SHA-512" workbookHashValue="VzStdYDl2RBpvXe0d8Lb7OT1j7WosOPJ8HypV9lPQRf5CrhWdCr2gja80Sof+AdXcbkvlgPGL5KB32c/4gTncQ==" workbookSaltValue="LNETRgckEhr1+XpQogbk/w==" workbookSpinCount="100000" lockStructure="1"/>
  <bookViews>
    <workbookView xWindow="0" yWindow="0" windowWidth="33225" windowHeight="15105"/>
  </bookViews>
  <sheets>
    <sheet name="NDS" sheetId="1" r:id="rId1"/>
    <sheet name="SSÚD 1 MA" sheetId="2" r:id="rId2"/>
    <sheet name="SSÚD 2 BA" sheetId="3" r:id="rId3"/>
    <sheet name="SSÚD 3 TT" sheetId="5" r:id="rId4"/>
    <sheet name="SSÚD 4 TN" sheetId="6" r:id="rId5"/>
    <sheet name="SSÚD 5 PB" sheetId="16" r:id="rId6"/>
    <sheet name="SSÚD 6 MT" sheetId="7" r:id="rId7"/>
    <sheet name="SSÚD 8 LM" sheetId="8" r:id="rId8"/>
    <sheet name="SSÚD 9 ME" sheetId="9" r:id="rId9"/>
    <sheet name="SSÚD 10 BE" sheetId="10" r:id="rId10"/>
    <sheet name="SSÚD 11 PO" sheetId="11" r:id="rId11"/>
    <sheet name="SSÚR 1 GA" sheetId="12" r:id="rId12"/>
    <sheet name="SSÚR 2 NB" sheetId="13" r:id="rId13"/>
    <sheet name="SSÚR 3 ZV" sheetId="14" r:id="rId14"/>
    <sheet name="SSÚR 4 KE" sheetId="15" r:id="rId15"/>
    <sheet name="SSÚR 6 CA" sheetId="17" r:id="rId16"/>
    <sheet name="SSÚR 7 LC" sheetId="18" r:id="rId17"/>
    <sheet name="SŠČ 1 CA" sheetId="19" r:id="rId18"/>
    <sheet name="SŠČ 2 ME" sheetId="20" r:id="rId1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29" i="18"/>
  <c r="D10" i="18"/>
  <c r="D102" i="1" l="1"/>
  <c r="D63" i="20"/>
  <c r="D55" i="20"/>
  <c r="D48" i="20"/>
  <c r="D39" i="20"/>
  <c r="D35" i="20"/>
  <c r="D26" i="20"/>
  <c r="D16" i="20"/>
  <c r="D7" i="20"/>
  <c r="D35" i="19"/>
  <c r="D30" i="19"/>
  <c r="D27" i="19"/>
  <c r="D18" i="19"/>
  <c r="D15" i="19"/>
  <c r="D11" i="19"/>
  <c r="D17" i="18"/>
  <c r="D15" i="18"/>
  <c r="D6" i="19"/>
  <c r="D28" i="18"/>
  <c r="D102" i="17"/>
  <c r="D93" i="17"/>
  <c r="D85" i="17"/>
  <c r="D47" i="17"/>
  <c r="D39" i="17"/>
  <c r="D27" i="17"/>
  <c r="D17" i="17"/>
  <c r="D8" i="17"/>
  <c r="D71" i="15"/>
  <c r="D62" i="15"/>
  <c r="D56" i="15"/>
  <c r="D45" i="15"/>
  <c r="D38" i="15"/>
  <c r="D27" i="15"/>
  <c r="D17" i="15"/>
  <c r="D7" i="15"/>
  <c r="D6" i="14"/>
  <c r="D15" i="14"/>
  <c r="D24" i="14"/>
  <c r="D34" i="14"/>
  <c r="D40" i="14"/>
  <c r="D47" i="14"/>
  <c r="D54" i="14"/>
  <c r="D65" i="14"/>
  <c r="D63" i="13"/>
  <c r="D53" i="13"/>
  <c r="D46" i="13"/>
  <c r="D37" i="13"/>
  <c r="D31" i="13"/>
  <c r="D23" i="13"/>
  <c r="D16" i="13"/>
  <c r="D8" i="13"/>
  <c r="D15" i="12"/>
  <c r="D25" i="12"/>
  <c r="D35" i="12"/>
  <c r="D42" i="12"/>
  <c r="D47" i="12"/>
  <c r="D54" i="12"/>
  <c r="D66" i="12"/>
  <c r="D86" i="11"/>
  <c r="D75" i="11"/>
  <c r="D70" i="11"/>
  <c r="D42" i="11"/>
  <c r="D37" i="11"/>
  <c r="D25" i="11"/>
  <c r="D16" i="11"/>
  <c r="D7" i="11"/>
  <c r="D8" i="10"/>
  <c r="D19" i="10"/>
  <c r="D27" i="10"/>
  <c r="D39" i="10"/>
  <c r="D46" i="10"/>
  <c r="D82" i="10"/>
  <c r="D88" i="10"/>
  <c r="D95" i="10"/>
  <c r="D104" i="9"/>
  <c r="D93" i="9"/>
  <c r="D87" i="9"/>
  <c r="D51" i="9"/>
  <c r="D44" i="9"/>
  <c r="D30" i="9"/>
  <c r="D19" i="9"/>
  <c r="D8" i="9"/>
  <c r="D64" i="8"/>
  <c r="D55" i="8"/>
  <c r="D49" i="8"/>
  <c r="D40" i="8"/>
  <c r="D35" i="8"/>
  <c r="D25" i="8"/>
  <c r="D15" i="8"/>
  <c r="D7" i="8"/>
  <c r="D63" i="7"/>
  <c r="D51" i="7"/>
  <c r="D43" i="7"/>
  <c r="D35" i="7"/>
  <c r="D31" i="7"/>
  <c r="D20" i="7"/>
  <c r="D14" i="7"/>
  <c r="D6" i="7"/>
  <c r="D7" i="16"/>
  <c r="D17" i="16"/>
  <c r="D25" i="16"/>
  <c r="D35" i="16"/>
  <c r="D42" i="16"/>
  <c r="D75" i="16"/>
  <c r="D81" i="16"/>
  <c r="D90" i="16"/>
  <c r="D65" i="6"/>
  <c r="D53" i="6"/>
  <c r="D46" i="6"/>
  <c r="D37" i="6"/>
  <c r="D30" i="6"/>
  <c r="D20" i="6"/>
  <c r="D14" i="6"/>
  <c r="D7" i="6"/>
  <c r="D17" i="5"/>
  <c r="D24" i="5"/>
  <c r="D31" i="5"/>
  <c r="D37" i="5"/>
  <c r="D43" i="5"/>
  <c r="D51" i="5"/>
  <c r="D61" i="5"/>
  <c r="D95" i="3"/>
  <c r="D83" i="3"/>
  <c r="D76" i="3"/>
  <c r="D42" i="3"/>
  <c r="D37" i="3"/>
  <c r="D28" i="3"/>
  <c r="D17" i="3"/>
  <c r="D7" i="3"/>
  <c r="D64" i="2"/>
  <c r="D54" i="2"/>
  <c r="D47" i="2"/>
  <c r="D36" i="2"/>
  <c r="D31" i="2"/>
  <c r="D24" i="2"/>
  <c r="D14" i="2"/>
  <c r="D6" i="2"/>
  <c r="G3" i="1"/>
  <c r="D20" i="18"/>
  <c r="D64" i="20" l="1"/>
  <c r="D36" i="19"/>
  <c r="D103" i="17"/>
  <c r="D66" i="14"/>
  <c r="D64" i="13"/>
  <c r="D67" i="12"/>
  <c r="D87" i="11"/>
  <c r="D96" i="10"/>
  <c r="D105" i="9"/>
  <c r="D65" i="8"/>
  <c r="D64" i="7"/>
  <c r="D91" i="16"/>
  <c r="D66" i="6"/>
  <c r="D62" i="5"/>
  <c r="D96" i="3"/>
  <c r="D65" i="2"/>
  <c r="D6" i="5" l="1"/>
  <c r="D23" i="18" l="1"/>
  <c r="D72" i="15"/>
  <c r="D5" i="18"/>
  <c r="D6" i="12"/>
  <c r="D3" i="20"/>
  <c r="D3" i="19"/>
  <c r="D3" i="18"/>
  <c r="D3" i="17"/>
  <c r="D3" i="15"/>
  <c r="D3" i="14"/>
  <c r="D3" i="13"/>
  <c r="D3" i="12"/>
  <c r="D3" i="11"/>
  <c r="D3" i="10"/>
  <c r="D3" i="9"/>
  <c r="D3" i="8"/>
  <c r="D3" i="7"/>
  <c r="D3" i="16"/>
  <c r="D3" i="6"/>
  <c r="D3" i="5"/>
  <c r="D3" i="3"/>
  <c r="D3" i="2"/>
  <c r="G123" i="1" l="1"/>
  <c r="D122" i="1"/>
  <c r="D110" i="1"/>
  <c r="D60" i="1"/>
  <c r="D51" i="1"/>
  <c r="D35" i="1"/>
  <c r="D22" i="1"/>
  <c r="D8" i="1"/>
  <c r="D3" i="1"/>
  <c r="D123" i="1" l="1"/>
  <c r="G124" i="1" s="1"/>
</calcChain>
</file>

<file path=xl/sharedStrings.xml><?xml version="1.0" encoding="utf-8"?>
<sst xmlns="http://schemas.openxmlformats.org/spreadsheetml/2006/main" count="2300" uniqueCount="194">
  <si>
    <t>Zimná údržba</t>
  </si>
  <si>
    <t xml:space="preserve">10000 Zabezpečenie zjazdnosti v zimnom období </t>
  </si>
  <si>
    <t>Vozovky</t>
  </si>
  <si>
    <t>Údržba živičných vozoviek</t>
  </si>
  <si>
    <t>21600 Vysprávky povrchu obaľ.zmes. za tepla+fr (m2)</t>
  </si>
  <si>
    <t>21601 Vysprávky povrchu ob.zm. za tepla bez fr (m2)</t>
  </si>
  <si>
    <t>21700 Vysprávky povrchu obaľ. zmes. za studena (m2)</t>
  </si>
  <si>
    <t>Iné práce pri údržbe vozoviek</t>
  </si>
  <si>
    <t>27400 Čistenie vozovky (m2)</t>
  </si>
  <si>
    <t>Dopravné značenie</t>
  </si>
  <si>
    <t>Zvislé dopravné značenie</t>
  </si>
  <si>
    <t>31100 Zvislé dopravné značenie – čistenie (KS)</t>
  </si>
  <si>
    <t>31300 Zvislé dopravné značenie – výmena (KS)</t>
  </si>
  <si>
    <t>31400 Zvislé dopravné značenie – oprava (KS)</t>
  </si>
  <si>
    <t>31500 Zvislé dopravné značenie – zriadenie (KS)</t>
  </si>
  <si>
    <t>32900 ZDZ veľkoplošné – likvidácia (KS)</t>
  </si>
  <si>
    <t>ISD</t>
  </si>
  <si>
    <t>33000 ISD - kamerový systém NDS (h)</t>
  </si>
  <si>
    <t>33010 ISD - spotreba elektrickej energie (EUR)</t>
  </si>
  <si>
    <t>Portály</t>
  </si>
  <si>
    <t>34200 Portály a iné konštrukcie – nátery (KS)</t>
  </si>
  <si>
    <t>Vodorovné dopravné značenie</t>
  </si>
  <si>
    <t>37700 VDZ – deliace čiary reflexné – značenie (km)</t>
  </si>
  <si>
    <t>Prenosné dopravné značenie</t>
  </si>
  <si>
    <t>39100 Zriadenie úplnej uzávierky a likvidácia (h)</t>
  </si>
  <si>
    <t>39200 Zriad. čiastočnej uzávierky a likvidácia (h)</t>
  </si>
  <si>
    <t>39400 Označ. prek. na voz.–osadenie a likvid. (h)</t>
  </si>
  <si>
    <t>39500 Označenie pracoviska pre dodávateľov NDS (h)</t>
  </si>
  <si>
    <t>Bezpečnostné zariadenia a vybavenia</t>
  </si>
  <si>
    <t>Oceľové zvodidlá</t>
  </si>
  <si>
    <t>41300 Oceľové zvodidlá – zriadenie (m)</t>
  </si>
  <si>
    <t>41400 Oceľové zvodidlá–vyrovnanie,opr.,výmena (m)</t>
  </si>
  <si>
    <t>Betónové zvodidlá</t>
  </si>
  <si>
    <t>43400 Betónové zvodidlá–vyrovn., oprav.,výmena (m)</t>
  </si>
  <si>
    <t>43500 Betónové zvodidlá – montáž, demontáž (m)</t>
  </si>
  <si>
    <t>Nástavce na zvodidlá</t>
  </si>
  <si>
    <t>44100 Nástavce na zvodidlá – čistenie (KS)</t>
  </si>
  <si>
    <t>44300 Nástavce na zvodidlá – zriadenie (KS)</t>
  </si>
  <si>
    <t>44400 Nástavce na zvod.–vyrovn.,oprava,výmena (KS)</t>
  </si>
  <si>
    <t>Smerové stĺpy</t>
  </si>
  <si>
    <t>45300 Smerové stĺpy plastové – zriadenie (KS)</t>
  </si>
  <si>
    <t>45400 Smer.stĺpy plast.–vyrovn.,oprava,výmena (KS)</t>
  </si>
  <si>
    <t>Elektrické zariadenia</t>
  </si>
  <si>
    <t>49100 Elektrické zariadenia–prevádzka a údržba (h)</t>
  </si>
  <si>
    <t>Verejné osvetlenie</t>
  </si>
  <si>
    <t>49300 Verejné osvetlenie – prevádzka a údržba (h)</t>
  </si>
  <si>
    <t>49900 Spotr.el.energie–osvetlenie pozem.kom. (EUR)</t>
  </si>
  <si>
    <t>Cestné teleso a odvodnenie</t>
  </si>
  <si>
    <t>Cestné teleso</t>
  </si>
  <si>
    <t>50010 Zber nečistôt,odpadu z cel. cestn.telesa (h)</t>
  </si>
  <si>
    <t>50020 Separácia odpadu (h)</t>
  </si>
  <si>
    <t>50030 Skládkovanie odpadu (h)</t>
  </si>
  <si>
    <t>Krajnice</t>
  </si>
  <si>
    <t>51100 Krajnice – čistenie (m)</t>
  </si>
  <si>
    <t>51200 Zrezávanie krajnice s odvozom (m)</t>
  </si>
  <si>
    <t>51300 Zrezáv. krajnice pod zvodidl. s odvozom (m)</t>
  </si>
  <si>
    <t>Priekopy</t>
  </si>
  <si>
    <t>52300 Priekopy – čistenie dláždených priekop (m)</t>
  </si>
  <si>
    <t>Rigoly</t>
  </si>
  <si>
    <t>53100 Rigoly – čistenie (m)</t>
  </si>
  <si>
    <t>53200 Rigoly – oprava (m)</t>
  </si>
  <si>
    <t>Cestná kanalizácia</t>
  </si>
  <si>
    <t>54100 Čelá priepustov,vtokovej jamy a výp. čis (KS)</t>
  </si>
  <si>
    <t>56100 Cestná kanalizácia – čistenie (m)</t>
  </si>
  <si>
    <t>56600 Odlučovače ropných látok–prevádzka,údržb (hod)</t>
  </si>
  <si>
    <t>56800 Dažďové nádrže - prevádzka a údržba (h)</t>
  </si>
  <si>
    <t>Vpusty, šachty</t>
  </si>
  <si>
    <t>58100 Vpusty, šachty – čistenie (KS)</t>
  </si>
  <si>
    <t>58500 Vpusty, šachty – výmena poklopov (KS)</t>
  </si>
  <si>
    <t>Mosty</t>
  </si>
  <si>
    <t>Údržba mostov</t>
  </si>
  <si>
    <t>61110 Čistenie hornej stavby mosta (h)</t>
  </si>
  <si>
    <t>61120 Čistenie spodnej stavby mosta (h)</t>
  </si>
  <si>
    <t>61140 Čistenie územia pod mostom,kos.,výr.,kr. (h)</t>
  </si>
  <si>
    <t>61170 Čist.a prevádz.údržba dilatač.záverov (h)</t>
  </si>
  <si>
    <t>61180 Čist.,výmena,údržba odvod.zariad.mosta (h)</t>
  </si>
  <si>
    <t>61240 Nátery oceľových častí mosta (h)</t>
  </si>
  <si>
    <t>61520 Dopravné značenie pri uzávierke mostov (h)</t>
  </si>
  <si>
    <t>61640 Bezp.zariad.(zábradlie,zvodidlá)-vyrov. (m)</t>
  </si>
  <si>
    <t>Ostatné cestné objekty</t>
  </si>
  <si>
    <t>Múr op., zár., .. – údržba</t>
  </si>
  <si>
    <t>71100 Múr op., zár., .. – údržba (h)</t>
  </si>
  <si>
    <t>Odstavné plochy</t>
  </si>
  <si>
    <t>75100 Odstavné plochy – údržba a čistenie (h)</t>
  </si>
  <si>
    <t>75200 Odstavné plochy – stavebná údržba (h)</t>
  </si>
  <si>
    <t>75400 Čističky odpadových vôd–prevádzka,údržba (h)</t>
  </si>
  <si>
    <t>75600 Odstav.plochy-údržba a opravy zar.odpoč. (h)</t>
  </si>
  <si>
    <t>Hraničné prechody</t>
  </si>
  <si>
    <t>79100 HP – prevádzková údržba a čistenie (h)</t>
  </si>
  <si>
    <t>79101 HP - čistenie soc. zariadení (h)</t>
  </si>
  <si>
    <t>79200 HP - stavebná oprava a údržba (hod)</t>
  </si>
  <si>
    <t>79502 HP - Opravy-elektrických zariadení a i. (h)</t>
  </si>
  <si>
    <t>79706 HP–kontrola objektov a činnosť hospodára (h)</t>
  </si>
  <si>
    <t xml:space="preserve">Oplotenie ciest </t>
  </si>
  <si>
    <t>74100 Oplotenie ciest – údržba (h)</t>
  </si>
  <si>
    <t>74600 Oplotenie ciest – oprava (m)</t>
  </si>
  <si>
    <t>Protihlukové valy a steny</t>
  </si>
  <si>
    <t>72100 Protihlukové valy a steny – údržba (h)</t>
  </si>
  <si>
    <t>Tunely</t>
  </si>
  <si>
    <t>73001 T-zriad. úplnej uzávierky a likvidácia (h)</t>
  </si>
  <si>
    <t>73008 T - zabezp.zjazd.tunela (h)</t>
  </si>
  <si>
    <t>73009 T-vizuálna kontrola technológií (h)</t>
  </si>
  <si>
    <t>73100 Tunely - tunelová rúra-čistenie a údržba (hod)</t>
  </si>
  <si>
    <t>73106 T-čistenie, údržba dverí ÚC,H,D,SOS (h)</t>
  </si>
  <si>
    <t>73107 T-čist.údržba ostenia,stropu,chn.vozovky (h)</t>
  </si>
  <si>
    <t>73109 T-kontrola ostenia,vozovky,chníkov (h)</t>
  </si>
  <si>
    <t>73110 T-pohotovosť THP-domáca (h)</t>
  </si>
  <si>
    <t>Tunely - slaboprúdové zariadenia</t>
  </si>
  <si>
    <t>73300 Tunely - slaboprúdové zariadenia (hod)</t>
  </si>
  <si>
    <t>73302 T-CRS a operátorské pracovisko (h)</t>
  </si>
  <si>
    <t>73303 T-riadenie dopravy-DZ,signalizácia (h)</t>
  </si>
  <si>
    <t>73305 T-uzavretý TV okruh (k,ú,m,kalib.) (h)</t>
  </si>
  <si>
    <t>T-EPS, SHZ</t>
  </si>
  <si>
    <t>73401 T-EPS, SHZ (kontrola, údržba, merania) (h)</t>
  </si>
  <si>
    <t>T - SOS</t>
  </si>
  <si>
    <t>73403 T-SOS, kontakty dverí (k,ú,m) (h)</t>
  </si>
  <si>
    <t>Tunely - energetické zariadenia</t>
  </si>
  <si>
    <t>73500 Tunely - energetické zariadenia (hod)</t>
  </si>
  <si>
    <t>73501 T-napáj. el.energ.,rozv.VN,trafo(k,ú,m) (h)</t>
  </si>
  <si>
    <t>73502 T-rozvodne NN (kontrola,údržba,merania) (h)</t>
  </si>
  <si>
    <t>73504 T-kábelové rozvody NN (k,ú,m) (h)</t>
  </si>
  <si>
    <t>73506 T-náhr.zdroj nap.–UPS,dieselagreg(k,ú,m) (h)</t>
  </si>
  <si>
    <t>73507 T-osvetlenie a požiarne osvetl. (k,ú,m) (h)</t>
  </si>
  <si>
    <t>73508 T-spotr. el. energie (kontrola, merania) (EUR)</t>
  </si>
  <si>
    <t>73509 T-elektroinšt. (kontr.,údržba,merania) (h)</t>
  </si>
  <si>
    <t>73510 T-kontrola funkčnosti energ. zariadení (h)</t>
  </si>
  <si>
    <t>73512 T-opravy energetických zariadení (h)</t>
  </si>
  <si>
    <t>Tunely - zvislé a premenné dopravné značenie</t>
  </si>
  <si>
    <t>73701 T-PDZ(premenné dopr. znač.)-k,ú,o (h)</t>
  </si>
  <si>
    <t>Požiarny vodovod</t>
  </si>
  <si>
    <t>73912 Požiarny vodovod – čistenie, údržba (h)</t>
  </si>
  <si>
    <t>Tunely - kanalizácia</t>
  </si>
  <si>
    <t>73922 Hl.kan.(tunel.),dren.ost.-čistenie,údržb (h)</t>
  </si>
  <si>
    <t>73932 Odvod.voz.(štrbin.kanal.)-čist., údržba (h)</t>
  </si>
  <si>
    <t>Sadovníctvo</t>
  </si>
  <si>
    <t>Kry</t>
  </si>
  <si>
    <t>83300 Kry – tvarovanie rezom a drvenie (h)</t>
  </si>
  <si>
    <t>83900 Kry – likvidácia (h)</t>
  </si>
  <si>
    <t>Trávne porasty</t>
  </si>
  <si>
    <t>84700 Tráv.porasty-postr. pre spom.rastu,posyp (m2)</t>
  </si>
  <si>
    <t>84800 Trávne porasty – kosenie trávy strojné (m2)</t>
  </si>
  <si>
    <t>84810 Trávne porasty – kosenie trávy ručné (m2)</t>
  </si>
  <si>
    <t>84820 Trávne porasty - kos. tráv kombinované (m2)</t>
  </si>
  <si>
    <t>Divorastúce stromy</t>
  </si>
  <si>
    <t>85300 Divorastúce stromy – rez a prerezávka (KS)</t>
  </si>
  <si>
    <t>Ostatné činnosti</t>
  </si>
  <si>
    <t>Dozor - správa - ochrana</t>
  </si>
  <si>
    <t>91100 Odstraňovanie následkov havárií (h)</t>
  </si>
  <si>
    <t>91201 Letná pohotovosť (THP) (h)</t>
  </si>
  <si>
    <t>91300 Prehliadky a dozor nad cestami (h)</t>
  </si>
  <si>
    <t>91400 Prehliadky a kontrola mostov (h)</t>
  </si>
  <si>
    <t>Meranie nápravových tlakov</t>
  </si>
  <si>
    <t>91700 Meranie nápravových tlakov (h)</t>
  </si>
  <si>
    <t>Diaľničná patrola</t>
  </si>
  <si>
    <t>93100 Diaľničná patrola (hod)</t>
  </si>
  <si>
    <t>Evidenčné účty</t>
  </si>
  <si>
    <t>95400 Práce a služby pre cudzích (h)</t>
  </si>
  <si>
    <t>95501 Opravy a údržba admin. a prevádz. budov (h)</t>
  </si>
  <si>
    <t>95502 Opravy a údržba areálu strediska (h)</t>
  </si>
  <si>
    <t>95800 Školenie pred počas výkonu letnej údržby (h)</t>
  </si>
  <si>
    <t>95900 Práce pre políciu (h)</t>
  </si>
  <si>
    <t>Celkový súčet</t>
  </si>
  <si>
    <t>Výkony (m.j.)</t>
  </si>
  <si>
    <t>Výkony (€)</t>
  </si>
  <si>
    <t>Ø Náklad na m.j.</t>
  </si>
  <si>
    <t>Prevádzková činnosť  NDS, a.s.</t>
  </si>
  <si>
    <t>Prevádzková činnosť  SSÚD 1 Malacky</t>
  </si>
  <si>
    <t>Prevádzková činnosť  SSÚD 2 Bratislava</t>
  </si>
  <si>
    <t>Prevádzková činnosť  SSÚD 3 Trnava</t>
  </si>
  <si>
    <t>Prevádzková činnosť  SSÚD 4 Trenčín</t>
  </si>
  <si>
    <t>Prevádzková činnosť  SSÚD 5 Považská Bystrica</t>
  </si>
  <si>
    <t>Prevádzková činnosť  SSÚD 6 Martin</t>
  </si>
  <si>
    <t>Prevádzková činnosť  SSÚD 8 Liptovský Mikuláš</t>
  </si>
  <si>
    <t>Prevádzková činnosť  SSÚD 9 Mengusovce</t>
  </si>
  <si>
    <t>Prevádzková činnosť  SSÚD 10 Beharovce</t>
  </si>
  <si>
    <t>Prevádzková činnosť  SSÚD 11 Prešov</t>
  </si>
  <si>
    <t>Prevádzková činnosť  SSÚR 1 Galanta</t>
  </si>
  <si>
    <t>Prevádzková činnosť  SSÚR 2 Nová Baňa</t>
  </si>
  <si>
    <t>Prevádzková činnosť  SSÚR 3 Zvolen</t>
  </si>
  <si>
    <t>Prevádzková činnosť  SSÚR 4 Košice</t>
  </si>
  <si>
    <t>Prevádzková činnosť  SSÚR 6 Čadca</t>
  </si>
  <si>
    <t>Prevádzková činnosť  SSÚR 7 Lučenec</t>
  </si>
  <si>
    <t>Prevádzková činnosť  SŠČ 1 Čadca</t>
  </si>
  <si>
    <t>Prevádzková činnosť  SŠČ 2 Mengusovce</t>
  </si>
  <si>
    <t>Zimná údržba spolu</t>
  </si>
  <si>
    <t>Vozovky spolu</t>
  </si>
  <si>
    <t>Dopravné značenie spolu</t>
  </si>
  <si>
    <t>Bezpečnostné zariadenia a vybavenia spolu</t>
  </si>
  <si>
    <t>Cestné teleso a odvodnenie spolu</t>
  </si>
  <si>
    <t>Mosty spolu</t>
  </si>
  <si>
    <t>Ostatné cestné objekty spolu</t>
  </si>
  <si>
    <t>Sadovníctvo spolu</t>
  </si>
  <si>
    <t>Ostatné činnosti spolu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</si>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</sst>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Fill="1"/>
    <xf numFmtId="4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4" fontId="0" fillId="0" borderId="1" xfId="0" applyNumberFormat="1" applyBorder="1"/>
    <xf numFmtId="2" fontId="0" fillId="0" borderId="1" xfId="0" applyNumberFormat="1" applyBorder="1"/>
    <xf numFmtId="0" fontId="2" fillId="3" borderId="1" xfId="1" applyFont="1" applyFill="1" applyBorder="1" applyAlignment="1">
      <alignment horizontal="left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center"/>
    </xf>
    <xf numFmtId="0" fontId="2" fillId="0" borderId="1" xfId="0" applyFont="1" applyBorder="1"/>
    <xf numFmtId="0" fontId="4" fillId="2" borderId="1" xfId="1" applyFont="1" applyFill="1" applyBorder="1" applyAlignment="1">
      <alignment horizontal="left" wrapText="1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left"/>
    </xf>
    <xf numFmtId="0" fontId="0" fillId="0" borderId="0" xfId="0" applyFont="1"/>
    <xf numFmtId="0" fontId="1" fillId="3" borderId="1" xfId="1" applyFont="1" applyFill="1" applyBorder="1"/>
    <xf numFmtId="0" fontId="0" fillId="0" borderId="1" xfId="0" applyFont="1" applyBorder="1"/>
    <xf numFmtId="4" fontId="0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6" xfId="0" applyBorder="1"/>
    <xf numFmtId="0" fontId="0" fillId="0" borderId="1" xfId="0" applyBorder="1" applyAlignment="1">
      <alignment vertical="top"/>
    </xf>
    <xf numFmtId="0" fontId="2" fillId="0" borderId="0" xfId="0" applyFont="1" applyAlignment="1">
      <alignment vertical="center"/>
    </xf>
    <xf numFmtId="0" fontId="2" fillId="3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6" fillId="2" borderId="1" xfId="1" applyFont="1" applyFill="1" applyBorder="1" applyAlignment="1">
      <alignment horizontal="left" wrapText="1"/>
    </xf>
    <xf numFmtId="4" fontId="0" fillId="0" borderId="1" xfId="0" applyNumberFormat="1" applyBorder="1" applyAlignment="1">
      <alignment horizontal="right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0" fillId="0" borderId="0" xfId="0" applyNumberFormat="1"/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3" borderId="3" xfId="1" applyNumberFormat="1" applyFont="1" applyFill="1" applyBorder="1" applyAlignment="1">
      <alignment horizontal="center"/>
    </xf>
    <xf numFmtId="3" fontId="2" fillId="3" borderId="4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3" fontId="4" fillId="2" borderId="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5"/>
  <sheetViews>
    <sheetView showGridLines="0" tabSelected="1" workbookViewId="0">
      <selection activeCell="A4" sqref="A4:A7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51.42578125" style="2" bestFit="1" customWidth="1"/>
    <col min="4" max="4" width="26.42578125" bestFit="1" customWidth="1"/>
    <col min="5" max="5" width="25.28515625" bestFit="1" customWidth="1"/>
    <col min="6" max="6" width="14.140625" bestFit="1" customWidth="1"/>
    <col min="7" max="7" width="19.42578125" hidden="1" customWidth="1"/>
  </cols>
  <sheetData>
    <row r="1" spans="1:7" ht="30" x14ac:dyDescent="0.25">
      <c r="A1" s="44" t="s">
        <v>165</v>
      </c>
      <c r="B1" s="44"/>
      <c r="C1" s="44"/>
      <c r="D1" s="3" t="s">
        <v>162</v>
      </c>
      <c r="E1" s="3" t="s">
        <v>163</v>
      </c>
      <c r="F1" s="3" t="s">
        <v>164</v>
      </c>
    </row>
    <row r="2" spans="1:7" x14ac:dyDescent="0.25">
      <c r="A2" s="13" t="s">
        <v>0</v>
      </c>
      <c r="B2" s="6" t="s">
        <v>0</v>
      </c>
      <c r="C2" s="7" t="s">
        <v>1</v>
      </c>
      <c r="D2" s="8"/>
      <c r="E2" s="8">
        <v>8666171.8499999978</v>
      </c>
      <c r="F2" s="9"/>
    </row>
    <row r="3" spans="1:7" x14ac:dyDescent="0.25">
      <c r="A3" s="10"/>
      <c r="B3" s="11"/>
      <c r="C3" s="12" t="s">
        <v>184</v>
      </c>
      <c r="D3" s="45">
        <f>SUM(E2:E2)</f>
        <v>8666171.8499999978</v>
      </c>
      <c r="E3" s="45"/>
      <c r="F3" s="45"/>
      <c r="G3" s="37">
        <f>'SSÚD 1 MA'!E2+'SSÚD 2 BA'!E2+'SSÚD 3 TT'!E2+'SSÚD 4 TN'!E2+'SSÚD 5 PB'!E2+'SSÚD 6 MT'!E2+'SSÚD 8 LM'!E2+'SSÚD 9 ME'!E2+'SSÚD 10 BE'!E2+'SSÚD 11 PO'!E2+'SSÚR 1 GA'!E2+'SSÚR 2 NB'!E2+'SSÚR 3 ZV'!E2+'SSÚR 4 KE'!E2+'SSÚR 6 CA'!E2+'SSÚR 7 LC'!E2+'SŠČ 1 CA'!E2+'SŠČ 2 ME'!E2</f>
        <v>8666171.8499999996</v>
      </c>
    </row>
    <row r="4" spans="1:7" x14ac:dyDescent="0.25">
      <c r="A4" s="41" t="s">
        <v>2</v>
      </c>
      <c r="B4" s="38" t="s">
        <v>3</v>
      </c>
      <c r="C4" s="7" t="s">
        <v>4</v>
      </c>
      <c r="D4" s="8">
        <v>1483.26</v>
      </c>
      <c r="E4" s="8">
        <v>217624.35999999996</v>
      </c>
      <c r="F4" s="9">
        <v>171.41695652173914</v>
      </c>
    </row>
    <row r="5" spans="1:7" x14ac:dyDescent="0.25">
      <c r="A5" s="42"/>
      <c r="B5" s="39"/>
      <c r="C5" s="7" t="s">
        <v>5</v>
      </c>
      <c r="D5" s="8">
        <v>1587.05</v>
      </c>
      <c r="E5" s="8">
        <v>133031.4</v>
      </c>
      <c r="F5" s="9">
        <v>149.05249999999998</v>
      </c>
    </row>
    <row r="6" spans="1:7" x14ac:dyDescent="0.25">
      <c r="A6" s="42"/>
      <c r="B6" s="40"/>
      <c r="C6" s="7" t="s">
        <v>6</v>
      </c>
      <c r="D6" s="8">
        <v>15356.469999999998</v>
      </c>
      <c r="E6" s="8">
        <v>498076.75999999983</v>
      </c>
      <c r="F6" s="9">
        <v>185.92567567567562</v>
      </c>
    </row>
    <row r="7" spans="1:7" x14ac:dyDescent="0.25">
      <c r="A7" s="43"/>
      <c r="B7" s="6" t="s">
        <v>7</v>
      </c>
      <c r="C7" s="7" t="s">
        <v>8</v>
      </c>
      <c r="D7" s="8">
        <v>9794039.5199999996</v>
      </c>
      <c r="E7" s="8">
        <v>644338.10999999987</v>
      </c>
      <c r="F7" s="9">
        <v>0.12266666666666666</v>
      </c>
    </row>
    <row r="8" spans="1:7" x14ac:dyDescent="0.25">
      <c r="A8" s="10"/>
      <c r="B8" s="11"/>
      <c r="C8" s="12" t="s">
        <v>185</v>
      </c>
      <c r="D8" s="45">
        <f>SUM(E4:E7)</f>
        <v>1493070.6299999997</v>
      </c>
      <c r="E8" s="45"/>
      <c r="F8" s="45"/>
    </row>
    <row r="9" spans="1:7" x14ac:dyDescent="0.25">
      <c r="A9" s="41" t="s">
        <v>9</v>
      </c>
      <c r="B9" s="38" t="s">
        <v>10</v>
      </c>
      <c r="C9" s="7" t="s">
        <v>11</v>
      </c>
      <c r="D9" s="8">
        <v>11933.51</v>
      </c>
      <c r="E9" s="8">
        <v>117437.51999999997</v>
      </c>
      <c r="F9" s="9">
        <v>20.341666666666669</v>
      </c>
    </row>
    <row r="10" spans="1:7" x14ac:dyDescent="0.25">
      <c r="A10" s="42"/>
      <c r="B10" s="39"/>
      <c r="C10" s="7" t="s">
        <v>12</v>
      </c>
      <c r="D10" s="8">
        <v>582.99</v>
      </c>
      <c r="E10" s="8">
        <v>111239.67999999998</v>
      </c>
      <c r="F10" s="9">
        <v>437.91374999999994</v>
      </c>
    </row>
    <row r="11" spans="1:7" x14ac:dyDescent="0.25">
      <c r="A11" s="42"/>
      <c r="B11" s="39"/>
      <c r="C11" s="7" t="s">
        <v>13</v>
      </c>
      <c r="D11" s="8">
        <v>5534.37</v>
      </c>
      <c r="E11" s="8">
        <v>228767.01000000004</v>
      </c>
      <c r="F11" s="9">
        <v>357.36374999999987</v>
      </c>
    </row>
    <row r="12" spans="1:7" x14ac:dyDescent="0.25">
      <c r="A12" s="42"/>
      <c r="B12" s="39"/>
      <c r="C12" s="7" t="s">
        <v>14</v>
      </c>
      <c r="D12" s="8">
        <v>2099.7600000000002</v>
      </c>
      <c r="E12" s="8">
        <v>142508.83000000002</v>
      </c>
      <c r="F12" s="9">
        <v>247.56789473684211</v>
      </c>
    </row>
    <row r="13" spans="1:7" x14ac:dyDescent="0.25">
      <c r="A13" s="42"/>
      <c r="B13" s="40"/>
      <c r="C13" s="7" t="s">
        <v>15</v>
      </c>
      <c r="D13" s="8">
        <v>7</v>
      </c>
      <c r="E13" s="8">
        <v>55038.19</v>
      </c>
      <c r="F13" s="9">
        <v>9166.2899999999991</v>
      </c>
    </row>
    <row r="14" spans="1:7" x14ac:dyDescent="0.25">
      <c r="A14" s="42"/>
      <c r="B14" s="38" t="s">
        <v>16</v>
      </c>
      <c r="C14" s="7" t="s">
        <v>17</v>
      </c>
      <c r="D14" s="8">
        <v>2311.8199999999997</v>
      </c>
      <c r="E14" s="8">
        <v>121035.77999999998</v>
      </c>
      <c r="F14" s="9">
        <v>54.517499999999998</v>
      </c>
    </row>
    <row r="15" spans="1:7" x14ac:dyDescent="0.25">
      <c r="A15" s="42"/>
      <c r="B15" s="40"/>
      <c r="C15" s="7" t="s">
        <v>18</v>
      </c>
      <c r="D15" s="33" t="s">
        <v>193</v>
      </c>
      <c r="E15" s="8">
        <f>97275.38+41.26</f>
        <v>97316.64</v>
      </c>
      <c r="F15" s="33" t="s">
        <v>193</v>
      </c>
    </row>
    <row r="16" spans="1:7" x14ac:dyDescent="0.25">
      <c r="A16" s="42"/>
      <c r="B16" s="6" t="s">
        <v>19</v>
      </c>
      <c r="C16" s="7" t="s">
        <v>20</v>
      </c>
      <c r="D16" s="8">
        <v>20.020000000000003</v>
      </c>
      <c r="E16" s="8">
        <v>145735.62</v>
      </c>
      <c r="F16" s="9">
        <v>4524.9866666666667</v>
      </c>
    </row>
    <row r="17" spans="1:6" x14ac:dyDescent="0.25">
      <c r="A17" s="42"/>
      <c r="B17" s="6" t="s">
        <v>21</v>
      </c>
      <c r="C17" s="7" t="s">
        <v>22</v>
      </c>
      <c r="D17" s="8">
        <v>27.85</v>
      </c>
      <c r="E17" s="8">
        <v>111935.98999999999</v>
      </c>
      <c r="F17" s="9">
        <v>7323.3619999999992</v>
      </c>
    </row>
    <row r="18" spans="1:6" x14ac:dyDescent="0.25">
      <c r="A18" s="42"/>
      <c r="B18" s="38" t="s">
        <v>23</v>
      </c>
      <c r="C18" s="7" t="s">
        <v>24</v>
      </c>
      <c r="D18" s="8">
        <v>2063.75</v>
      </c>
      <c r="E18" s="8">
        <v>119678.02999999998</v>
      </c>
      <c r="F18" s="9">
        <v>55.053125000000001</v>
      </c>
    </row>
    <row r="19" spans="1:6" x14ac:dyDescent="0.25">
      <c r="A19" s="42"/>
      <c r="B19" s="39"/>
      <c r="C19" s="7" t="s">
        <v>25</v>
      </c>
      <c r="D19" s="8">
        <v>49789.61</v>
      </c>
      <c r="E19" s="8">
        <v>2899419.5500000003</v>
      </c>
      <c r="F19" s="9">
        <v>126.17892857142859</v>
      </c>
    </row>
    <row r="20" spans="1:6" x14ac:dyDescent="0.25">
      <c r="A20" s="42"/>
      <c r="B20" s="39"/>
      <c r="C20" s="7" t="s">
        <v>26</v>
      </c>
      <c r="D20" s="8">
        <v>3499.51</v>
      </c>
      <c r="E20" s="8">
        <v>124946.99</v>
      </c>
      <c r="F20" s="9">
        <v>41.864333333333335</v>
      </c>
    </row>
    <row r="21" spans="1:6" x14ac:dyDescent="0.25">
      <c r="A21" s="43"/>
      <c r="B21" s="40"/>
      <c r="C21" s="7" t="s">
        <v>27</v>
      </c>
      <c r="D21" s="8">
        <v>45458.3</v>
      </c>
      <c r="E21" s="8">
        <v>1556122.0299999998</v>
      </c>
      <c r="F21" s="9">
        <v>37.596129032258069</v>
      </c>
    </row>
    <row r="22" spans="1:6" x14ac:dyDescent="0.25">
      <c r="A22" s="10"/>
      <c r="B22" s="11"/>
      <c r="C22" s="12" t="s">
        <v>186</v>
      </c>
      <c r="D22" s="45">
        <f>SUM(E9:E21)</f>
        <v>5831181.8599999994</v>
      </c>
      <c r="E22" s="45"/>
      <c r="F22" s="45"/>
    </row>
    <row r="23" spans="1:6" x14ac:dyDescent="0.25">
      <c r="A23" s="41" t="s">
        <v>28</v>
      </c>
      <c r="B23" s="38" t="s">
        <v>29</v>
      </c>
      <c r="C23" s="7" t="s">
        <v>30</v>
      </c>
      <c r="D23" s="8">
        <v>2849.2299999999996</v>
      </c>
      <c r="E23" s="8">
        <v>85495.82</v>
      </c>
      <c r="F23" s="9">
        <v>72.733749999999986</v>
      </c>
    </row>
    <row r="24" spans="1:6" x14ac:dyDescent="0.25">
      <c r="A24" s="42"/>
      <c r="B24" s="40"/>
      <c r="C24" s="7" t="s">
        <v>31</v>
      </c>
      <c r="D24" s="8">
        <v>32689.100000000002</v>
      </c>
      <c r="E24" s="8">
        <v>2214574.33</v>
      </c>
      <c r="F24" s="9">
        <v>104.30704545454547</v>
      </c>
    </row>
    <row r="25" spans="1:6" x14ac:dyDescent="0.25">
      <c r="A25" s="42"/>
      <c r="B25" s="38" t="s">
        <v>32</v>
      </c>
      <c r="C25" s="7" t="s">
        <v>33</v>
      </c>
      <c r="D25" s="8">
        <v>29386.04</v>
      </c>
      <c r="E25" s="8">
        <v>122990.77</v>
      </c>
      <c r="F25" s="9">
        <v>50.729411764705873</v>
      </c>
    </row>
    <row r="26" spans="1:6" x14ac:dyDescent="0.25">
      <c r="A26" s="42"/>
      <c r="B26" s="40"/>
      <c r="C26" s="7" t="s">
        <v>34</v>
      </c>
      <c r="D26" s="8">
        <v>1838.5</v>
      </c>
      <c r="E26" s="8">
        <v>50695.83</v>
      </c>
      <c r="F26" s="9">
        <v>25.622499999999999</v>
      </c>
    </row>
    <row r="27" spans="1:6" x14ac:dyDescent="0.25">
      <c r="A27" s="42"/>
      <c r="B27" s="38" t="s">
        <v>35</v>
      </c>
      <c r="C27" s="7" t="s">
        <v>36</v>
      </c>
      <c r="D27" s="8">
        <v>11319</v>
      </c>
      <c r="E27" s="8">
        <v>42196.950000000004</v>
      </c>
      <c r="F27" s="9">
        <v>5.6611111111111105</v>
      </c>
    </row>
    <row r="28" spans="1:6" x14ac:dyDescent="0.25">
      <c r="A28" s="42"/>
      <c r="B28" s="39"/>
      <c r="C28" s="7" t="s">
        <v>37</v>
      </c>
      <c r="D28" s="8">
        <v>1050.8</v>
      </c>
      <c r="E28" s="8">
        <v>44116.800000000003</v>
      </c>
      <c r="F28" s="9">
        <v>48.99666666666667</v>
      </c>
    </row>
    <row r="29" spans="1:6" x14ac:dyDescent="0.25">
      <c r="A29" s="42"/>
      <c r="B29" s="40"/>
      <c r="C29" s="7" t="s">
        <v>38</v>
      </c>
      <c r="D29" s="8">
        <v>7244.01</v>
      </c>
      <c r="E29" s="8">
        <v>53685.06</v>
      </c>
      <c r="F29" s="9">
        <v>13.960714285714289</v>
      </c>
    </row>
    <row r="30" spans="1:6" x14ac:dyDescent="0.25">
      <c r="A30" s="42"/>
      <c r="B30" s="38" t="s">
        <v>39</v>
      </c>
      <c r="C30" s="7" t="s">
        <v>40</v>
      </c>
      <c r="D30" s="8">
        <v>2297.0299999999997</v>
      </c>
      <c r="E30" s="8">
        <v>69737.39</v>
      </c>
      <c r="F30" s="9">
        <v>50.026842105263164</v>
      </c>
    </row>
    <row r="31" spans="1:6" x14ac:dyDescent="0.25">
      <c r="A31" s="42"/>
      <c r="B31" s="40"/>
      <c r="C31" s="7" t="s">
        <v>41</v>
      </c>
      <c r="D31" s="8">
        <v>4712.99</v>
      </c>
      <c r="E31" s="8">
        <v>46641.87</v>
      </c>
      <c r="F31" s="9">
        <v>17.031111111111116</v>
      </c>
    </row>
    <row r="32" spans="1:6" x14ac:dyDescent="0.25">
      <c r="A32" s="42"/>
      <c r="B32" s="6" t="s">
        <v>42</v>
      </c>
      <c r="C32" s="7" t="s">
        <v>43</v>
      </c>
      <c r="D32" s="8">
        <v>31259.359999999997</v>
      </c>
      <c r="E32" s="8">
        <v>1352810.0699999998</v>
      </c>
      <c r="F32" s="9">
        <v>43.613103448275879</v>
      </c>
    </row>
    <row r="33" spans="1:6" x14ac:dyDescent="0.25">
      <c r="A33" s="42"/>
      <c r="B33" s="38" t="s">
        <v>44</v>
      </c>
      <c r="C33" s="7" t="s">
        <v>45</v>
      </c>
      <c r="D33" s="8">
        <v>6096.09</v>
      </c>
      <c r="E33" s="8">
        <v>401721.87000000011</v>
      </c>
      <c r="F33" s="9">
        <v>77.095499999999987</v>
      </c>
    </row>
    <row r="34" spans="1:6" x14ac:dyDescent="0.25">
      <c r="A34" s="43"/>
      <c r="B34" s="40"/>
      <c r="C34" s="7" t="s">
        <v>46</v>
      </c>
      <c r="D34" s="33" t="s">
        <v>193</v>
      </c>
      <c r="E34" s="8">
        <v>1765564.3499999999</v>
      </c>
      <c r="F34" s="33" t="s">
        <v>193</v>
      </c>
    </row>
    <row r="35" spans="1:6" x14ac:dyDescent="0.25">
      <c r="A35" s="10"/>
      <c r="B35" s="11"/>
      <c r="C35" s="12" t="s">
        <v>187</v>
      </c>
      <c r="D35" s="45">
        <f>SUM(E23:E34)</f>
        <v>6250231.1099999994</v>
      </c>
      <c r="E35" s="45"/>
      <c r="F35" s="45"/>
    </row>
    <row r="36" spans="1:6" x14ac:dyDescent="0.25">
      <c r="A36" s="41" t="s">
        <v>47</v>
      </c>
      <c r="B36" s="38" t="s">
        <v>48</v>
      </c>
      <c r="C36" s="7" t="s">
        <v>49</v>
      </c>
      <c r="D36" s="8">
        <v>35624.180000000008</v>
      </c>
      <c r="E36" s="8">
        <v>812282.9</v>
      </c>
      <c r="F36" s="9">
        <v>46.760263157894748</v>
      </c>
    </row>
    <row r="37" spans="1:6" x14ac:dyDescent="0.25">
      <c r="A37" s="42"/>
      <c r="B37" s="39"/>
      <c r="C37" s="7" t="s">
        <v>50</v>
      </c>
      <c r="D37" s="8">
        <v>2308</v>
      </c>
      <c r="E37" s="8">
        <v>65353.95</v>
      </c>
      <c r="F37" s="9">
        <v>422.08499999999998</v>
      </c>
    </row>
    <row r="38" spans="1:6" x14ac:dyDescent="0.25">
      <c r="A38" s="42"/>
      <c r="B38" s="40"/>
      <c r="C38" s="7" t="s">
        <v>51</v>
      </c>
      <c r="D38" s="8">
        <v>2574</v>
      </c>
      <c r="E38" s="8">
        <v>105825.75</v>
      </c>
      <c r="F38" s="9">
        <v>39.27375</v>
      </c>
    </row>
    <row r="39" spans="1:6" x14ac:dyDescent="0.25">
      <c r="A39" s="42"/>
      <c r="B39" s="38" t="s">
        <v>52</v>
      </c>
      <c r="C39" s="7" t="s">
        <v>53</v>
      </c>
      <c r="D39" s="8">
        <v>3313678</v>
      </c>
      <c r="E39" s="8">
        <v>304549.73000000004</v>
      </c>
      <c r="F39" s="9">
        <v>0.26555555555555554</v>
      </c>
    </row>
    <row r="40" spans="1:6" x14ac:dyDescent="0.25">
      <c r="A40" s="42"/>
      <c r="B40" s="39"/>
      <c r="C40" s="7" t="s">
        <v>54</v>
      </c>
      <c r="D40" s="8">
        <v>41913.619999999995</v>
      </c>
      <c r="E40" s="8">
        <v>83578.069999999992</v>
      </c>
      <c r="F40" s="9">
        <v>2.504</v>
      </c>
    </row>
    <row r="41" spans="1:6" x14ac:dyDescent="0.25">
      <c r="A41" s="42"/>
      <c r="B41" s="40"/>
      <c r="C41" s="7" t="s">
        <v>55</v>
      </c>
      <c r="D41" s="8">
        <v>43550</v>
      </c>
      <c r="E41" s="8">
        <v>65705.149999999994</v>
      </c>
      <c r="F41" s="9">
        <v>2.081666666666667</v>
      </c>
    </row>
    <row r="42" spans="1:6" x14ac:dyDescent="0.25">
      <c r="A42" s="42"/>
      <c r="B42" s="6" t="s">
        <v>56</v>
      </c>
      <c r="C42" s="7" t="s">
        <v>57</v>
      </c>
      <c r="D42" s="8">
        <v>146482.48000000001</v>
      </c>
      <c r="E42" s="8">
        <v>235267.91000000003</v>
      </c>
      <c r="F42" s="9">
        <v>3.3675000000000002</v>
      </c>
    </row>
    <row r="43" spans="1:6" x14ac:dyDescent="0.25">
      <c r="A43" s="42"/>
      <c r="B43" s="38" t="s">
        <v>58</v>
      </c>
      <c r="C43" s="7" t="s">
        <v>59</v>
      </c>
      <c r="D43" s="8">
        <v>764756.49999999988</v>
      </c>
      <c r="E43" s="8">
        <v>396219.63000000006</v>
      </c>
      <c r="F43" s="9">
        <v>3.3959259259259253</v>
      </c>
    </row>
    <row r="44" spans="1:6" x14ac:dyDescent="0.25">
      <c r="A44" s="42"/>
      <c r="B44" s="40"/>
      <c r="C44" s="7" t="s">
        <v>60</v>
      </c>
      <c r="D44" s="8">
        <v>611.72</v>
      </c>
      <c r="E44" s="8">
        <v>63058.179999999993</v>
      </c>
      <c r="F44" s="9">
        <v>131.5625</v>
      </c>
    </row>
    <row r="45" spans="1:6" x14ac:dyDescent="0.25">
      <c r="A45" s="42"/>
      <c r="B45" s="38" t="s">
        <v>61</v>
      </c>
      <c r="C45" s="7" t="s">
        <v>62</v>
      </c>
      <c r="D45" s="8">
        <v>555</v>
      </c>
      <c r="E45" s="8">
        <v>58261.86</v>
      </c>
      <c r="F45" s="9">
        <v>138.54846153846154</v>
      </c>
    </row>
    <row r="46" spans="1:6" x14ac:dyDescent="0.25">
      <c r="A46" s="42"/>
      <c r="B46" s="39"/>
      <c r="C46" s="7" t="s">
        <v>63</v>
      </c>
      <c r="D46" s="8">
        <v>69890.040000000008</v>
      </c>
      <c r="E46" s="8">
        <v>140379.84999999995</v>
      </c>
      <c r="F46" s="9">
        <v>3.3173684210526311</v>
      </c>
    </row>
    <row r="47" spans="1:6" x14ac:dyDescent="0.25">
      <c r="A47" s="42"/>
      <c r="B47" s="39"/>
      <c r="C47" s="7" t="s">
        <v>64</v>
      </c>
      <c r="D47" s="8">
        <v>5864.3099999999995</v>
      </c>
      <c r="E47" s="8">
        <v>179479.38</v>
      </c>
      <c r="F47" s="9">
        <v>34.759</v>
      </c>
    </row>
    <row r="48" spans="1:6" x14ac:dyDescent="0.25">
      <c r="A48" s="42"/>
      <c r="B48" s="40"/>
      <c r="C48" s="7" t="s">
        <v>65</v>
      </c>
      <c r="D48" s="8">
        <v>1868.54</v>
      </c>
      <c r="E48" s="8">
        <v>69489.62999999999</v>
      </c>
      <c r="F48" s="9">
        <v>46.860769230769236</v>
      </c>
    </row>
    <row r="49" spans="1:6" x14ac:dyDescent="0.25">
      <c r="A49" s="42"/>
      <c r="B49" s="38" t="s">
        <v>66</v>
      </c>
      <c r="C49" s="7" t="s">
        <v>67</v>
      </c>
      <c r="D49" s="8">
        <v>25042.59</v>
      </c>
      <c r="E49" s="8">
        <v>521851.92000000004</v>
      </c>
      <c r="F49" s="9">
        <v>33.376333333333335</v>
      </c>
    </row>
    <row r="50" spans="1:6" x14ac:dyDescent="0.25">
      <c r="A50" s="43"/>
      <c r="B50" s="40"/>
      <c r="C50" s="7" t="s">
        <v>68</v>
      </c>
      <c r="D50" s="8">
        <v>205.48</v>
      </c>
      <c r="E50" s="8">
        <v>47989.83</v>
      </c>
      <c r="F50" s="9">
        <v>181.81888888888889</v>
      </c>
    </row>
    <row r="51" spans="1:6" x14ac:dyDescent="0.25">
      <c r="A51" s="10"/>
      <c r="B51" s="11"/>
      <c r="C51" s="12" t="s">
        <v>188</v>
      </c>
      <c r="D51" s="45">
        <f>SUM(E36:E50)</f>
        <v>3149293.7399999998</v>
      </c>
      <c r="E51" s="45"/>
      <c r="F51" s="45"/>
    </row>
    <row r="52" spans="1:6" x14ac:dyDescent="0.25">
      <c r="A52" s="41" t="s">
        <v>69</v>
      </c>
      <c r="B52" s="38" t="s">
        <v>70</v>
      </c>
      <c r="C52" s="7" t="s">
        <v>71</v>
      </c>
      <c r="D52" s="8">
        <v>4659.1000000000004</v>
      </c>
      <c r="E52" s="8">
        <v>104636.36</v>
      </c>
      <c r="F52" s="9">
        <v>37.452105263157897</v>
      </c>
    </row>
    <row r="53" spans="1:6" x14ac:dyDescent="0.25">
      <c r="A53" s="42"/>
      <c r="B53" s="39"/>
      <c r="C53" s="7" t="s">
        <v>72</v>
      </c>
      <c r="D53" s="8">
        <v>2173.7000000000003</v>
      </c>
      <c r="E53" s="8">
        <v>69115.499999999985</v>
      </c>
      <c r="F53" s="9">
        <v>34.375714285714274</v>
      </c>
    </row>
    <row r="54" spans="1:6" x14ac:dyDescent="0.25">
      <c r="A54" s="42"/>
      <c r="B54" s="39"/>
      <c r="C54" s="7" t="s">
        <v>73</v>
      </c>
      <c r="D54" s="8">
        <v>3390.8</v>
      </c>
      <c r="E54" s="8">
        <v>92286.650000000009</v>
      </c>
      <c r="F54" s="9">
        <v>44.803888888888899</v>
      </c>
    </row>
    <row r="55" spans="1:6" x14ac:dyDescent="0.25">
      <c r="A55" s="42"/>
      <c r="B55" s="39"/>
      <c r="C55" s="7" t="s">
        <v>74</v>
      </c>
      <c r="D55" s="8">
        <v>6336</v>
      </c>
      <c r="E55" s="8">
        <v>132100.23000000001</v>
      </c>
      <c r="F55" s="9">
        <v>38.155000000000001</v>
      </c>
    </row>
    <row r="56" spans="1:6" x14ac:dyDescent="0.25">
      <c r="A56" s="42"/>
      <c r="B56" s="39"/>
      <c r="C56" s="7" t="s">
        <v>75</v>
      </c>
      <c r="D56" s="8">
        <v>8680.1</v>
      </c>
      <c r="E56" s="8">
        <v>248017.11</v>
      </c>
      <c r="F56" s="9">
        <v>37.762142857142855</v>
      </c>
    </row>
    <row r="57" spans="1:6" x14ac:dyDescent="0.25">
      <c r="A57" s="42"/>
      <c r="B57" s="39"/>
      <c r="C57" s="7" t="s">
        <v>76</v>
      </c>
      <c r="D57" s="8">
        <v>5627.58</v>
      </c>
      <c r="E57" s="8">
        <v>202352.56</v>
      </c>
      <c r="F57" s="9">
        <v>34.383333333333333</v>
      </c>
    </row>
    <row r="58" spans="1:6" x14ac:dyDescent="0.25">
      <c r="A58" s="42"/>
      <c r="B58" s="39"/>
      <c r="C58" s="7" t="s">
        <v>77</v>
      </c>
      <c r="D58" s="8">
        <v>1757.75</v>
      </c>
      <c r="E58" s="8">
        <v>131439.1</v>
      </c>
      <c r="F58" s="9">
        <v>89.902000000000001</v>
      </c>
    </row>
    <row r="59" spans="1:6" x14ac:dyDescent="0.25">
      <c r="A59" s="43"/>
      <c r="B59" s="40"/>
      <c r="C59" s="7" t="s">
        <v>78</v>
      </c>
      <c r="D59" s="8">
        <v>1110</v>
      </c>
      <c r="E59" s="8">
        <v>52716.060000000005</v>
      </c>
      <c r="F59" s="9">
        <v>70.352000000000004</v>
      </c>
    </row>
    <row r="60" spans="1:6" x14ac:dyDescent="0.25">
      <c r="A60" s="10"/>
      <c r="B60" s="11"/>
      <c r="C60" s="12" t="s">
        <v>189</v>
      </c>
      <c r="D60" s="45">
        <f>SUM(E52:E59)</f>
        <v>1032663.57</v>
      </c>
      <c r="E60" s="45"/>
      <c r="F60" s="45"/>
    </row>
    <row r="61" spans="1:6" x14ac:dyDescent="0.25">
      <c r="A61" s="41" t="s">
        <v>79</v>
      </c>
      <c r="B61" s="6" t="s">
        <v>80</v>
      </c>
      <c r="C61" s="7" t="s">
        <v>81</v>
      </c>
      <c r="D61" s="8">
        <v>1993</v>
      </c>
      <c r="E61" s="8">
        <v>56148.39</v>
      </c>
      <c r="F61" s="9">
        <v>35.537272727272722</v>
      </c>
    </row>
    <row r="62" spans="1:6" x14ac:dyDescent="0.25">
      <c r="A62" s="42"/>
      <c r="B62" s="6" t="s">
        <v>96</v>
      </c>
      <c r="C62" s="7" t="s">
        <v>97</v>
      </c>
      <c r="D62" s="8">
        <v>5348.96</v>
      </c>
      <c r="E62" s="8">
        <v>178293.89</v>
      </c>
      <c r="F62" s="9">
        <v>30.911666666666665</v>
      </c>
    </row>
    <row r="63" spans="1:6" x14ac:dyDescent="0.25">
      <c r="A63" s="42"/>
      <c r="B63" s="38" t="s">
        <v>98</v>
      </c>
      <c r="C63" s="7" t="s">
        <v>99</v>
      </c>
      <c r="D63" s="8">
        <v>3155.36</v>
      </c>
      <c r="E63" s="8">
        <v>111955.19</v>
      </c>
      <c r="F63" s="9">
        <v>42.842857142857142</v>
      </c>
    </row>
    <row r="64" spans="1:6" x14ac:dyDescent="0.25">
      <c r="A64" s="42"/>
      <c r="B64" s="39"/>
      <c r="C64" s="7" t="s">
        <v>100</v>
      </c>
      <c r="D64" s="8">
        <v>1746</v>
      </c>
      <c r="E64" s="8">
        <v>57334.600000000006</v>
      </c>
      <c r="F64" s="9">
        <v>20.537142857142857</v>
      </c>
    </row>
    <row r="65" spans="1:6" x14ac:dyDescent="0.25">
      <c r="A65" s="42"/>
      <c r="B65" s="39"/>
      <c r="C65" s="7" t="s">
        <v>101</v>
      </c>
      <c r="D65" s="8">
        <v>30215.89</v>
      </c>
      <c r="E65" s="8">
        <v>1212070.5600000003</v>
      </c>
      <c r="F65" s="9">
        <v>68.384999999999991</v>
      </c>
    </row>
    <row r="66" spans="1:6" x14ac:dyDescent="0.25">
      <c r="A66" s="42"/>
      <c r="B66" s="39"/>
      <c r="C66" s="7" t="s">
        <v>102</v>
      </c>
      <c r="D66" s="8">
        <v>4057.25</v>
      </c>
      <c r="E66" s="8">
        <v>133260.91999999998</v>
      </c>
      <c r="F66" s="9">
        <v>43.626874999999998</v>
      </c>
    </row>
    <row r="67" spans="1:6" x14ac:dyDescent="0.25">
      <c r="A67" s="42"/>
      <c r="B67" s="39"/>
      <c r="C67" s="7" t="s">
        <v>103</v>
      </c>
      <c r="D67" s="8">
        <v>1210</v>
      </c>
      <c r="E67" s="8">
        <v>52039.710000000006</v>
      </c>
      <c r="F67" s="9">
        <v>38.622857142857143</v>
      </c>
    </row>
    <row r="68" spans="1:6" x14ac:dyDescent="0.25">
      <c r="A68" s="42"/>
      <c r="B68" s="39"/>
      <c r="C68" s="7" t="s">
        <v>104</v>
      </c>
      <c r="D68" s="8">
        <v>5083.38</v>
      </c>
      <c r="E68" s="8">
        <v>193214.72</v>
      </c>
      <c r="F68" s="9">
        <v>48.864615384615384</v>
      </c>
    </row>
    <row r="69" spans="1:6" x14ac:dyDescent="0.25">
      <c r="A69" s="42"/>
      <c r="B69" s="39"/>
      <c r="C69" s="7" t="s">
        <v>105</v>
      </c>
      <c r="D69" s="8">
        <v>1852.5</v>
      </c>
      <c r="E69" s="8">
        <v>59385.61</v>
      </c>
      <c r="F69" s="9">
        <v>70.877499999999998</v>
      </c>
    </row>
    <row r="70" spans="1:6" x14ac:dyDescent="0.25">
      <c r="A70" s="42"/>
      <c r="B70" s="40"/>
      <c r="C70" s="7" t="s">
        <v>106</v>
      </c>
      <c r="D70" s="8">
        <v>12450.83</v>
      </c>
      <c r="E70" s="8">
        <v>65588.28</v>
      </c>
      <c r="F70" s="9">
        <v>50.917500000000004</v>
      </c>
    </row>
    <row r="71" spans="1:6" x14ac:dyDescent="0.25">
      <c r="A71" s="42"/>
      <c r="B71" s="38" t="s">
        <v>107</v>
      </c>
      <c r="C71" s="7" t="s">
        <v>108</v>
      </c>
      <c r="D71" s="8">
        <v>5504.2199999999993</v>
      </c>
      <c r="E71" s="8">
        <v>153345.37</v>
      </c>
      <c r="F71" s="9">
        <v>27.023999999999994</v>
      </c>
    </row>
    <row r="72" spans="1:6" x14ac:dyDescent="0.25">
      <c r="A72" s="42"/>
      <c r="B72" s="39"/>
      <c r="C72" s="7" t="s">
        <v>109</v>
      </c>
      <c r="D72" s="8">
        <v>73908.819999999992</v>
      </c>
      <c r="E72" s="8">
        <v>3237056.2099999995</v>
      </c>
      <c r="F72" s="9">
        <v>6271.585</v>
      </c>
    </row>
    <row r="73" spans="1:6" x14ac:dyDescent="0.25">
      <c r="A73" s="42"/>
      <c r="B73" s="39"/>
      <c r="C73" s="7" t="s">
        <v>110</v>
      </c>
      <c r="D73" s="8">
        <v>22809.48</v>
      </c>
      <c r="E73" s="8">
        <v>648577.78</v>
      </c>
      <c r="F73" s="9">
        <v>43.404999999999994</v>
      </c>
    </row>
    <row r="74" spans="1:6" x14ac:dyDescent="0.25">
      <c r="A74" s="42"/>
      <c r="B74" s="40"/>
      <c r="C74" s="7" t="s">
        <v>111</v>
      </c>
      <c r="D74" s="8">
        <v>1186.0999999999999</v>
      </c>
      <c r="E74" s="8">
        <v>40630.36</v>
      </c>
      <c r="F74" s="9">
        <v>37.380000000000003</v>
      </c>
    </row>
    <row r="75" spans="1:6" x14ac:dyDescent="0.25">
      <c r="A75" s="42"/>
      <c r="B75" s="6" t="s">
        <v>112</v>
      </c>
      <c r="C75" s="7" t="s">
        <v>113</v>
      </c>
      <c r="D75" s="8">
        <v>2710.25</v>
      </c>
      <c r="E75" s="8">
        <v>91700.82</v>
      </c>
      <c r="F75" s="9">
        <v>43.8125</v>
      </c>
    </row>
    <row r="76" spans="1:6" x14ac:dyDescent="0.25">
      <c r="A76" s="42"/>
      <c r="B76" s="6" t="s">
        <v>114</v>
      </c>
      <c r="C76" s="7" t="s">
        <v>115</v>
      </c>
      <c r="D76" s="8">
        <v>1888.5</v>
      </c>
      <c r="E76" s="8">
        <v>67592.31</v>
      </c>
      <c r="F76" s="9">
        <v>37.562857142857141</v>
      </c>
    </row>
    <row r="77" spans="1:6" x14ac:dyDescent="0.25">
      <c r="A77" s="42"/>
      <c r="B77" s="38" t="s">
        <v>116</v>
      </c>
      <c r="C77" s="7" t="s">
        <v>117</v>
      </c>
      <c r="D77" s="8">
        <v>2113.25</v>
      </c>
      <c r="E77" s="8">
        <v>66299.090000000011</v>
      </c>
      <c r="F77" s="9">
        <v>32.449999999999996</v>
      </c>
    </row>
    <row r="78" spans="1:6" x14ac:dyDescent="0.25">
      <c r="A78" s="42"/>
      <c r="B78" s="39"/>
      <c r="C78" s="7" t="s">
        <v>118</v>
      </c>
      <c r="D78" s="8">
        <v>4640.57</v>
      </c>
      <c r="E78" s="8">
        <v>130496.94</v>
      </c>
      <c r="F78" s="9">
        <v>40.976666666666667</v>
      </c>
    </row>
    <row r="79" spans="1:6" x14ac:dyDescent="0.25">
      <c r="A79" s="42"/>
      <c r="B79" s="39"/>
      <c r="C79" s="7" t="s">
        <v>119</v>
      </c>
      <c r="D79" s="8">
        <v>8998.25</v>
      </c>
      <c r="E79" s="8">
        <v>244037.22</v>
      </c>
      <c r="F79" s="9">
        <v>41.374285714285705</v>
      </c>
    </row>
    <row r="80" spans="1:6" x14ac:dyDescent="0.25">
      <c r="A80" s="42"/>
      <c r="B80" s="39"/>
      <c r="C80" s="7" t="s">
        <v>120</v>
      </c>
      <c r="D80" s="8">
        <v>837</v>
      </c>
      <c r="E80" s="8">
        <v>49015.43</v>
      </c>
      <c r="F80" s="9">
        <v>50.224285714285713</v>
      </c>
    </row>
    <row r="81" spans="1:6" x14ac:dyDescent="0.25">
      <c r="A81" s="42"/>
      <c r="B81" s="39"/>
      <c r="C81" s="7" t="s">
        <v>121</v>
      </c>
      <c r="D81" s="8">
        <v>1675.45</v>
      </c>
      <c r="E81" s="8">
        <v>76453.33</v>
      </c>
      <c r="F81" s="9">
        <v>59.3675</v>
      </c>
    </row>
    <row r="82" spans="1:6" x14ac:dyDescent="0.25">
      <c r="A82" s="42"/>
      <c r="B82" s="39"/>
      <c r="C82" s="7" t="s">
        <v>122</v>
      </c>
      <c r="D82" s="8">
        <v>1696</v>
      </c>
      <c r="E82" s="8">
        <v>79237.09</v>
      </c>
      <c r="F82" s="9">
        <v>48.46875</v>
      </c>
    </row>
    <row r="83" spans="1:6" x14ac:dyDescent="0.25">
      <c r="A83" s="42"/>
      <c r="B83" s="39"/>
      <c r="C83" s="7" t="s">
        <v>123</v>
      </c>
      <c r="D83" s="8">
        <v>53</v>
      </c>
      <c r="E83" s="8">
        <v>2061482.0399999998</v>
      </c>
      <c r="F83" s="9">
        <v>13065.82</v>
      </c>
    </row>
    <row r="84" spans="1:6" x14ac:dyDescent="0.25">
      <c r="A84" s="42"/>
      <c r="B84" s="39"/>
      <c r="C84" s="7" t="s">
        <v>124</v>
      </c>
      <c r="D84" s="8">
        <v>4575.75</v>
      </c>
      <c r="E84" s="8">
        <v>114624.55000000002</v>
      </c>
      <c r="F84" s="9">
        <v>41.655000000000001</v>
      </c>
    </row>
    <row r="85" spans="1:6" x14ac:dyDescent="0.25">
      <c r="A85" s="42"/>
      <c r="B85" s="39"/>
      <c r="C85" s="7" t="s">
        <v>125</v>
      </c>
      <c r="D85" s="8">
        <v>6693.5</v>
      </c>
      <c r="E85" s="8">
        <v>181575.27</v>
      </c>
      <c r="F85" s="9">
        <v>41.631428571428565</v>
      </c>
    </row>
    <row r="86" spans="1:6" x14ac:dyDescent="0.25">
      <c r="A86" s="42"/>
      <c r="B86" s="40"/>
      <c r="C86" s="7" t="s">
        <v>126</v>
      </c>
      <c r="D86" s="8">
        <v>1423.25</v>
      </c>
      <c r="E86" s="8">
        <v>54447.59</v>
      </c>
      <c r="F86" s="9">
        <v>37.51</v>
      </c>
    </row>
    <row r="87" spans="1:6" x14ac:dyDescent="0.25">
      <c r="A87" s="42"/>
      <c r="B87" s="6" t="s">
        <v>127</v>
      </c>
      <c r="C87" s="7" t="s">
        <v>128</v>
      </c>
      <c r="D87" s="8">
        <v>9846.0499999999993</v>
      </c>
      <c r="E87" s="8">
        <v>280706.51</v>
      </c>
      <c r="F87" s="9">
        <v>35.263750000000002</v>
      </c>
    </row>
    <row r="88" spans="1:6" x14ac:dyDescent="0.25">
      <c r="A88" s="42"/>
      <c r="B88" s="6" t="s">
        <v>129</v>
      </c>
      <c r="C88" s="7" t="s">
        <v>130</v>
      </c>
      <c r="D88" s="8">
        <v>260</v>
      </c>
      <c r="E88" s="8">
        <v>79319.149999999994</v>
      </c>
      <c r="F88" s="9">
        <v>1245.0039999999999</v>
      </c>
    </row>
    <row r="89" spans="1:6" x14ac:dyDescent="0.25">
      <c r="A89" s="42"/>
      <c r="B89" s="38" t="s">
        <v>131</v>
      </c>
      <c r="C89" s="7" t="s">
        <v>132</v>
      </c>
      <c r="D89" s="8">
        <v>5572.6</v>
      </c>
      <c r="E89" s="8">
        <v>181384.69</v>
      </c>
      <c r="F89" s="9">
        <v>39.791249999999998</v>
      </c>
    </row>
    <row r="90" spans="1:6" x14ac:dyDescent="0.25">
      <c r="A90" s="42"/>
      <c r="B90" s="40"/>
      <c r="C90" s="7" t="s">
        <v>133</v>
      </c>
      <c r="D90" s="8">
        <v>2646.01</v>
      </c>
      <c r="E90" s="8">
        <v>89792.57</v>
      </c>
      <c r="F90" s="9">
        <v>33.04</v>
      </c>
    </row>
    <row r="91" spans="1:6" x14ac:dyDescent="0.25">
      <c r="A91" s="42"/>
      <c r="B91" s="38" t="s">
        <v>93</v>
      </c>
      <c r="C91" s="7" t="s">
        <v>94</v>
      </c>
      <c r="D91" s="8">
        <v>7299.75</v>
      </c>
      <c r="E91" s="8">
        <v>224720.86999999997</v>
      </c>
      <c r="F91" s="9">
        <v>46.011818181818178</v>
      </c>
    </row>
    <row r="92" spans="1:6" x14ac:dyDescent="0.25">
      <c r="A92" s="42"/>
      <c r="B92" s="40"/>
      <c r="C92" s="7" t="s">
        <v>95</v>
      </c>
      <c r="D92" s="8">
        <v>17013.75</v>
      </c>
      <c r="E92" s="8">
        <v>247018.63</v>
      </c>
      <c r="F92" s="9">
        <v>30.525238095238095</v>
      </c>
    </row>
    <row r="93" spans="1:6" x14ac:dyDescent="0.25">
      <c r="A93" s="42"/>
      <c r="B93" s="38" t="s">
        <v>82</v>
      </c>
      <c r="C93" s="7" t="s">
        <v>83</v>
      </c>
      <c r="D93" s="8">
        <v>28258.5</v>
      </c>
      <c r="E93" s="8">
        <v>1244121.6700000002</v>
      </c>
      <c r="F93" s="9">
        <v>53.827307692307713</v>
      </c>
    </row>
    <row r="94" spans="1:6" x14ac:dyDescent="0.25">
      <c r="A94" s="42"/>
      <c r="B94" s="39"/>
      <c r="C94" s="7" t="s">
        <v>84</v>
      </c>
      <c r="D94" s="8">
        <v>1642.58</v>
      </c>
      <c r="E94" s="8">
        <v>59583.009999999995</v>
      </c>
      <c r="F94" s="9">
        <v>70.462000000000003</v>
      </c>
    </row>
    <row r="95" spans="1:6" x14ac:dyDescent="0.25">
      <c r="A95" s="42"/>
      <c r="B95" s="39"/>
      <c r="C95" s="7" t="s">
        <v>85</v>
      </c>
      <c r="D95" s="8">
        <v>5959.3099999999995</v>
      </c>
      <c r="E95" s="8">
        <v>311435.46000000002</v>
      </c>
      <c r="F95" s="9">
        <v>100.35000000000001</v>
      </c>
    </row>
    <row r="96" spans="1:6" x14ac:dyDescent="0.25">
      <c r="A96" s="42"/>
      <c r="B96" s="40"/>
      <c r="C96" s="7" t="s">
        <v>86</v>
      </c>
      <c r="D96" s="8">
        <v>5958.78</v>
      </c>
      <c r="E96" s="8">
        <v>184328.24000000002</v>
      </c>
      <c r="F96" s="9">
        <v>44.18333333333333</v>
      </c>
    </row>
    <row r="97" spans="1:6" x14ac:dyDescent="0.25">
      <c r="A97" s="42"/>
      <c r="B97" s="38" t="s">
        <v>87</v>
      </c>
      <c r="C97" s="7" t="s">
        <v>88</v>
      </c>
      <c r="D97" s="8">
        <v>12906.75</v>
      </c>
      <c r="E97" s="8">
        <v>390099.60000000003</v>
      </c>
      <c r="F97" s="9">
        <v>31.865555555555559</v>
      </c>
    </row>
    <row r="98" spans="1:6" x14ac:dyDescent="0.25">
      <c r="A98" s="42"/>
      <c r="B98" s="39"/>
      <c r="C98" s="7" t="s">
        <v>89</v>
      </c>
      <c r="D98" s="8">
        <v>11346.75</v>
      </c>
      <c r="E98" s="8">
        <v>314534.97000000003</v>
      </c>
      <c r="F98" s="9">
        <v>31.636666666666667</v>
      </c>
    </row>
    <row r="99" spans="1:6" x14ac:dyDescent="0.25">
      <c r="A99" s="42"/>
      <c r="B99" s="39"/>
      <c r="C99" s="7" t="s">
        <v>90</v>
      </c>
      <c r="D99" s="8">
        <v>5814.4000000000005</v>
      </c>
      <c r="E99" s="8">
        <v>184436.12</v>
      </c>
      <c r="F99" s="9">
        <v>38.024999999999999</v>
      </c>
    </row>
    <row r="100" spans="1:6" x14ac:dyDescent="0.25">
      <c r="A100" s="42"/>
      <c r="B100" s="39"/>
      <c r="C100" s="7" t="s">
        <v>91</v>
      </c>
      <c r="D100" s="8">
        <v>1676.5</v>
      </c>
      <c r="E100" s="8">
        <v>59524.249999999993</v>
      </c>
      <c r="F100" s="9">
        <v>59.74</v>
      </c>
    </row>
    <row r="101" spans="1:6" x14ac:dyDescent="0.25">
      <c r="A101" s="43"/>
      <c r="B101" s="40"/>
      <c r="C101" s="7" t="s">
        <v>92</v>
      </c>
      <c r="D101" s="8">
        <v>2352</v>
      </c>
      <c r="E101" s="8">
        <v>79613.429999999993</v>
      </c>
      <c r="F101" s="9">
        <v>62.972857142857144</v>
      </c>
    </row>
    <row r="102" spans="1:6" x14ac:dyDescent="0.25">
      <c r="A102" s="10"/>
      <c r="B102" s="11"/>
      <c r="C102" s="12" t="s">
        <v>190</v>
      </c>
      <c r="D102" s="45">
        <f>SUM(E61:E101)</f>
        <v>13346482.439999999</v>
      </c>
      <c r="E102" s="45"/>
      <c r="F102" s="45"/>
    </row>
    <row r="103" spans="1:6" x14ac:dyDescent="0.25">
      <c r="A103" s="41" t="s">
        <v>134</v>
      </c>
      <c r="B103" s="38" t="s">
        <v>135</v>
      </c>
      <c r="C103" s="7" t="s">
        <v>136</v>
      </c>
      <c r="D103" s="8">
        <v>35265.340000000004</v>
      </c>
      <c r="E103" s="8">
        <v>1063555.9500000002</v>
      </c>
      <c r="F103" s="9">
        <v>37.354999999999997</v>
      </c>
    </row>
    <row r="104" spans="1:6" x14ac:dyDescent="0.25">
      <c r="A104" s="42"/>
      <c r="B104" s="40"/>
      <c r="C104" s="7" t="s">
        <v>137</v>
      </c>
      <c r="D104" s="8">
        <v>22299.25</v>
      </c>
      <c r="E104" s="8">
        <v>689109.51000000013</v>
      </c>
      <c r="F104" s="9">
        <v>32.925714285714285</v>
      </c>
    </row>
    <row r="105" spans="1:6" x14ac:dyDescent="0.25">
      <c r="A105" s="42"/>
      <c r="B105" s="38" t="s">
        <v>138</v>
      </c>
      <c r="C105" s="7" t="s">
        <v>139</v>
      </c>
      <c r="D105" s="8">
        <v>2417122.5099999998</v>
      </c>
      <c r="E105" s="8">
        <v>295557.54999999993</v>
      </c>
      <c r="F105" s="9">
        <v>0.23583333333333326</v>
      </c>
    </row>
    <row r="106" spans="1:6" x14ac:dyDescent="0.25">
      <c r="A106" s="42"/>
      <c r="B106" s="39"/>
      <c r="C106" s="7" t="s">
        <v>140</v>
      </c>
      <c r="D106" s="8">
        <v>34993591.600000001</v>
      </c>
      <c r="E106" s="8">
        <v>2625526.1199999992</v>
      </c>
      <c r="F106" s="9">
        <v>0.15215686274509801</v>
      </c>
    </row>
    <row r="107" spans="1:6" x14ac:dyDescent="0.25">
      <c r="A107" s="42"/>
      <c r="B107" s="39"/>
      <c r="C107" s="7" t="s">
        <v>141</v>
      </c>
      <c r="D107" s="8">
        <v>3731953.5300000003</v>
      </c>
      <c r="E107" s="8">
        <v>1287074.5099999995</v>
      </c>
      <c r="F107" s="9">
        <v>1.1029787234042547</v>
      </c>
    </row>
    <row r="108" spans="1:6" x14ac:dyDescent="0.25">
      <c r="A108" s="42"/>
      <c r="B108" s="40"/>
      <c r="C108" s="7" t="s">
        <v>142</v>
      </c>
      <c r="D108" s="8">
        <v>1647261.5</v>
      </c>
      <c r="E108" s="8">
        <v>84346.87</v>
      </c>
      <c r="F108" s="9">
        <v>0.16000000000000003</v>
      </c>
    </row>
    <row r="109" spans="1:6" x14ac:dyDescent="0.25">
      <c r="A109" s="43"/>
      <c r="B109" s="6" t="s">
        <v>143</v>
      </c>
      <c r="C109" s="7" t="s">
        <v>144</v>
      </c>
      <c r="D109" s="8">
        <v>677.01</v>
      </c>
      <c r="E109" s="8">
        <v>55673.23</v>
      </c>
      <c r="F109" s="9">
        <v>198.71100000000001</v>
      </c>
    </row>
    <row r="110" spans="1:6" x14ac:dyDescent="0.25">
      <c r="A110" s="10"/>
      <c r="B110" s="11"/>
      <c r="C110" s="12" t="s">
        <v>191</v>
      </c>
      <c r="D110" s="46">
        <f>SUM(E103:E109)</f>
        <v>6100843.7399999993</v>
      </c>
      <c r="E110" s="47"/>
      <c r="F110" s="48"/>
    </row>
    <row r="111" spans="1:6" x14ac:dyDescent="0.25">
      <c r="A111" s="41" t="s">
        <v>145</v>
      </c>
      <c r="B111" s="38" t="s">
        <v>146</v>
      </c>
      <c r="C111" s="7" t="s">
        <v>147</v>
      </c>
      <c r="D111" s="8">
        <v>4322.4599999999991</v>
      </c>
      <c r="E111" s="8">
        <v>458420.57</v>
      </c>
      <c r="F111" s="9">
        <v>69.073157894736852</v>
      </c>
    </row>
    <row r="112" spans="1:6" x14ac:dyDescent="0.25">
      <c r="A112" s="42"/>
      <c r="B112" s="39"/>
      <c r="C112" s="7" t="s">
        <v>148</v>
      </c>
      <c r="D112" s="8">
        <v>28733.42</v>
      </c>
      <c r="E112" s="8">
        <v>117674.18</v>
      </c>
      <c r="F112" s="9">
        <v>32.512941176470584</v>
      </c>
    </row>
    <row r="113" spans="1:7" x14ac:dyDescent="0.25">
      <c r="A113" s="42"/>
      <c r="B113" s="39"/>
      <c r="C113" s="7" t="s">
        <v>149</v>
      </c>
      <c r="D113" s="8">
        <v>45477.159999999996</v>
      </c>
      <c r="E113" s="8">
        <v>1863284.9399999995</v>
      </c>
      <c r="F113" s="9">
        <v>44.775517241379312</v>
      </c>
    </row>
    <row r="114" spans="1:7" x14ac:dyDescent="0.25">
      <c r="A114" s="42"/>
      <c r="B114" s="40"/>
      <c r="C114" s="7" t="s">
        <v>150</v>
      </c>
      <c r="D114" s="8">
        <v>4877.8500000000004</v>
      </c>
      <c r="E114" s="8">
        <v>161799.90999999997</v>
      </c>
      <c r="F114" s="9">
        <v>36.878333333333323</v>
      </c>
    </row>
    <row r="115" spans="1:7" x14ac:dyDescent="0.25">
      <c r="A115" s="42"/>
      <c r="B115" s="6" t="s">
        <v>151</v>
      </c>
      <c r="C115" s="7" t="s">
        <v>152</v>
      </c>
      <c r="D115" s="8">
        <v>17076.45</v>
      </c>
      <c r="E115" s="8">
        <v>87850.96</v>
      </c>
      <c r="F115" s="9">
        <v>35.002727272727277</v>
      </c>
    </row>
    <row r="116" spans="1:7" x14ac:dyDescent="0.25">
      <c r="A116" s="42"/>
      <c r="B116" s="6" t="s">
        <v>153</v>
      </c>
      <c r="C116" s="7" t="s">
        <v>154</v>
      </c>
      <c r="D116" s="8">
        <v>266288.64999999997</v>
      </c>
      <c r="E116" s="8">
        <v>8309401.2300000004</v>
      </c>
      <c r="F116" s="9">
        <v>42.003428571428564</v>
      </c>
    </row>
    <row r="117" spans="1:7" x14ac:dyDescent="0.25">
      <c r="A117" s="42"/>
      <c r="B117" s="38" t="s">
        <v>155</v>
      </c>
      <c r="C117" s="7" t="s">
        <v>156</v>
      </c>
      <c r="D117" s="8">
        <v>1207.9000000000001</v>
      </c>
      <c r="E117" s="8">
        <v>51682.689999999995</v>
      </c>
      <c r="F117" s="9">
        <v>45.112500000000004</v>
      </c>
    </row>
    <row r="118" spans="1:7" x14ac:dyDescent="0.25">
      <c r="A118" s="42"/>
      <c r="B118" s="39"/>
      <c r="C118" s="7" t="s">
        <v>157</v>
      </c>
      <c r="D118" s="8">
        <v>20751.169999999998</v>
      </c>
      <c r="E118" s="8">
        <v>751379.48000000021</v>
      </c>
      <c r="F118" s="9">
        <v>188.15111111111113</v>
      </c>
    </row>
    <row r="119" spans="1:7" x14ac:dyDescent="0.25">
      <c r="A119" s="42"/>
      <c r="B119" s="39"/>
      <c r="C119" s="7" t="s">
        <v>158</v>
      </c>
      <c r="D119" s="8">
        <v>36518.400000000001</v>
      </c>
      <c r="E119" s="8">
        <v>1085504.4499999997</v>
      </c>
      <c r="F119" s="9">
        <v>73.278695652173909</v>
      </c>
    </row>
    <row r="120" spans="1:7" x14ac:dyDescent="0.25">
      <c r="A120" s="42"/>
      <c r="B120" s="39"/>
      <c r="C120" s="7" t="s">
        <v>159</v>
      </c>
      <c r="D120" s="8">
        <v>13194.849999999999</v>
      </c>
      <c r="E120" s="8">
        <v>400433.58</v>
      </c>
      <c r="F120" s="9">
        <v>66.667000000000002</v>
      </c>
    </row>
    <row r="121" spans="1:7" x14ac:dyDescent="0.25">
      <c r="A121" s="43"/>
      <c r="B121" s="40"/>
      <c r="C121" s="7" t="s">
        <v>160</v>
      </c>
      <c r="D121" s="8">
        <v>5454.25</v>
      </c>
      <c r="E121" s="8">
        <v>155692.56</v>
      </c>
      <c r="F121" s="9">
        <v>31</v>
      </c>
    </row>
    <row r="122" spans="1:7" x14ac:dyDescent="0.25">
      <c r="A122" s="10"/>
      <c r="B122" s="11"/>
      <c r="C122" s="12" t="s">
        <v>192</v>
      </c>
      <c r="D122" s="46">
        <f>SUM(E111:E121)</f>
        <v>13443124.549999999</v>
      </c>
      <c r="E122" s="47"/>
      <c r="F122" s="48"/>
    </row>
    <row r="123" spans="1:7" ht="15.75" x14ac:dyDescent="0.25">
      <c r="A123" s="14" t="s">
        <v>161</v>
      </c>
      <c r="B123" s="15"/>
      <c r="C123" s="16"/>
      <c r="D123" s="49">
        <f>D122+D110+D102+D60+D51+D35+D22+D8+D3</f>
        <v>59313063.489999995</v>
      </c>
      <c r="E123" s="49"/>
      <c r="F123" s="49"/>
      <c r="G123" s="37">
        <f>'SSÚD 1 MA'!D65+'SSÚD 2 BA'!D96+'SSÚD 3 TT'!D62+'SSÚD 4 TN'!D66+'SSÚD 5 PB'!D91+'SSÚD 6 MT'!D64+'SSÚD 8 LM'!D65+'SSÚD 9 ME'!D105+'SSÚD 10 BE'!D96+'SSÚD 11 PO'!D87+'SSÚR 1 GA'!D67+'SSÚR 2 NB'!D64+'SSÚR 3 ZV'!D66+'SSÚR 4 KE'!D72+'SSÚR 6 CA'!D103+'SSÚR 7 LC'!D29+'SŠČ 1 CA'!D36+'SŠČ 2 ME'!D64</f>
        <v>59313063.489999987</v>
      </c>
    </row>
    <row r="124" spans="1:7" x14ac:dyDescent="0.25">
      <c r="G124" s="37">
        <f>G123-D123</f>
        <v>0</v>
      </c>
    </row>
    <row r="125" spans="1:7" x14ac:dyDescent="0.25">
      <c r="G125" s="37"/>
    </row>
  </sheetData>
  <mergeCells count="45">
    <mergeCell ref="D122:F122"/>
    <mergeCell ref="D123:F123"/>
    <mergeCell ref="D35:F35"/>
    <mergeCell ref="D51:F51"/>
    <mergeCell ref="D60:F60"/>
    <mergeCell ref="D102:F102"/>
    <mergeCell ref="D110:F110"/>
    <mergeCell ref="A1:C1"/>
    <mergeCell ref="D3:F3"/>
    <mergeCell ref="D8:F8"/>
    <mergeCell ref="D22:F22"/>
    <mergeCell ref="A4:A7"/>
    <mergeCell ref="A9:A21"/>
    <mergeCell ref="B4:B6"/>
    <mergeCell ref="B14:B15"/>
    <mergeCell ref="B9:B13"/>
    <mergeCell ref="B18:B21"/>
    <mergeCell ref="B30:B31"/>
    <mergeCell ref="B27:B29"/>
    <mergeCell ref="B25:B26"/>
    <mergeCell ref="B23:B24"/>
    <mergeCell ref="A111:A121"/>
    <mergeCell ref="A23:A34"/>
    <mergeCell ref="A36:A50"/>
    <mergeCell ref="A52:A59"/>
    <mergeCell ref="A61:A101"/>
    <mergeCell ref="A103:A109"/>
    <mergeCell ref="B105:B108"/>
    <mergeCell ref="B103:B104"/>
    <mergeCell ref="B63:B70"/>
    <mergeCell ref="B52:B59"/>
    <mergeCell ref="B49:B50"/>
    <mergeCell ref="B89:B90"/>
    <mergeCell ref="B39:B41"/>
    <mergeCell ref="B36:B38"/>
    <mergeCell ref="B117:B121"/>
    <mergeCell ref="B111:B114"/>
    <mergeCell ref="B33:B34"/>
    <mergeCell ref="B45:B48"/>
    <mergeCell ref="B43:B44"/>
    <mergeCell ref="B97:B101"/>
    <mergeCell ref="B93:B96"/>
    <mergeCell ref="B91:B92"/>
    <mergeCell ref="B77:B86"/>
    <mergeCell ref="B71:B74"/>
  </mergeCells>
  <pageMargins left="0.7" right="0.7" top="0.75" bottom="0.75" header="0.3" footer="0.3"/>
  <pageSetup paperSize="8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opLeftCell="A58" workbookViewId="0">
      <selection activeCell="D96" sqref="D96:F96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51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174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430217.4</v>
      </c>
      <c r="F2" s="8"/>
    </row>
    <row r="3" spans="1:6" x14ac:dyDescent="0.25">
      <c r="A3" s="10"/>
      <c r="B3" s="18"/>
      <c r="C3" s="12" t="s">
        <v>184</v>
      </c>
      <c r="D3" s="45">
        <f>SUM(E2:E2)</f>
        <v>430217.4</v>
      </c>
      <c r="E3" s="45"/>
      <c r="F3" s="45"/>
    </row>
    <row r="4" spans="1:6" x14ac:dyDescent="0.25">
      <c r="A4" s="53" t="s">
        <v>2</v>
      </c>
      <c r="B4" s="57" t="s">
        <v>3</v>
      </c>
      <c r="C4" s="6" t="s">
        <v>4</v>
      </c>
      <c r="D4" s="8">
        <v>175.4</v>
      </c>
      <c r="E4" s="8">
        <v>30444.76</v>
      </c>
      <c r="F4" s="8">
        <v>173.57</v>
      </c>
    </row>
    <row r="5" spans="1:6" x14ac:dyDescent="0.25">
      <c r="A5" s="53"/>
      <c r="B5" s="57"/>
      <c r="C5" s="6" t="s">
        <v>5</v>
      </c>
      <c r="D5" s="8">
        <v>1</v>
      </c>
      <c r="E5" s="8">
        <v>279.27999999999997</v>
      </c>
      <c r="F5" s="8">
        <v>279.27999999999997</v>
      </c>
    </row>
    <row r="6" spans="1:6" x14ac:dyDescent="0.25">
      <c r="A6" s="53"/>
      <c r="B6" s="57"/>
      <c r="C6" s="6" t="s">
        <v>6</v>
      </c>
      <c r="D6" s="8">
        <v>36.5</v>
      </c>
      <c r="E6" s="8">
        <v>6756.33</v>
      </c>
      <c r="F6" s="8">
        <v>185.11</v>
      </c>
    </row>
    <row r="7" spans="1:6" x14ac:dyDescent="0.25">
      <c r="A7" s="53"/>
      <c r="B7" s="6" t="s">
        <v>7</v>
      </c>
      <c r="C7" s="6" t="s">
        <v>8</v>
      </c>
      <c r="D7" s="8">
        <v>837291.49</v>
      </c>
      <c r="E7" s="8">
        <v>39756.559999999998</v>
      </c>
      <c r="F7" s="8">
        <v>0.05</v>
      </c>
    </row>
    <row r="8" spans="1:6" x14ac:dyDescent="0.25">
      <c r="A8" s="10"/>
      <c r="B8" s="11"/>
      <c r="C8" s="12" t="s">
        <v>185</v>
      </c>
      <c r="D8" s="45">
        <f>SUM(E4:E7)</f>
        <v>77236.929999999993</v>
      </c>
      <c r="E8" s="45"/>
      <c r="F8" s="45"/>
    </row>
    <row r="9" spans="1:6" x14ac:dyDescent="0.25">
      <c r="A9" s="53" t="s">
        <v>9</v>
      </c>
      <c r="B9" s="57" t="s">
        <v>10</v>
      </c>
      <c r="C9" s="6" t="s">
        <v>11</v>
      </c>
      <c r="D9" s="8">
        <v>30</v>
      </c>
      <c r="E9" s="8">
        <v>1086.8</v>
      </c>
      <c r="F9" s="8">
        <v>36.229999999999997</v>
      </c>
    </row>
    <row r="10" spans="1:6" x14ac:dyDescent="0.25">
      <c r="A10" s="53"/>
      <c r="B10" s="57"/>
      <c r="C10" s="6" t="s">
        <v>12</v>
      </c>
      <c r="D10" s="8">
        <v>4.01</v>
      </c>
      <c r="E10" s="8">
        <v>2759.21</v>
      </c>
      <c r="F10" s="8">
        <v>688.08</v>
      </c>
    </row>
    <row r="11" spans="1:6" x14ac:dyDescent="0.25">
      <c r="A11" s="53"/>
      <c r="B11" s="57"/>
      <c r="C11" s="6" t="s">
        <v>13</v>
      </c>
      <c r="D11" s="8">
        <v>2</v>
      </c>
      <c r="E11" s="8">
        <v>423.99</v>
      </c>
      <c r="F11" s="8">
        <v>211.99</v>
      </c>
    </row>
    <row r="12" spans="1:6" x14ac:dyDescent="0.25">
      <c r="A12" s="53"/>
      <c r="B12" s="57"/>
      <c r="C12" s="6" t="s">
        <v>14</v>
      </c>
      <c r="D12" s="8">
        <v>4</v>
      </c>
      <c r="E12" s="8">
        <v>4261.43</v>
      </c>
      <c r="F12" s="8">
        <v>1065.3599999999999</v>
      </c>
    </row>
    <row r="13" spans="1:6" x14ac:dyDescent="0.25">
      <c r="A13" s="53"/>
      <c r="B13" s="6" t="s">
        <v>16</v>
      </c>
      <c r="C13" s="6" t="s">
        <v>17</v>
      </c>
      <c r="D13" s="8">
        <v>11.5</v>
      </c>
      <c r="E13" s="8">
        <v>331.29</v>
      </c>
      <c r="F13" s="8">
        <v>28.81</v>
      </c>
    </row>
    <row r="14" spans="1:6" x14ac:dyDescent="0.25">
      <c r="A14" s="53"/>
      <c r="B14" s="6" t="s">
        <v>19</v>
      </c>
      <c r="C14" s="6" t="s">
        <v>20</v>
      </c>
      <c r="D14" s="8">
        <v>1.98</v>
      </c>
      <c r="E14" s="8">
        <v>834.41</v>
      </c>
      <c r="F14" s="8">
        <v>421.42</v>
      </c>
    </row>
    <row r="15" spans="1:6" x14ac:dyDescent="0.25">
      <c r="A15" s="53"/>
      <c r="B15" s="57" t="s">
        <v>23</v>
      </c>
      <c r="C15" s="6" t="s">
        <v>24</v>
      </c>
      <c r="D15" s="8">
        <v>48.5</v>
      </c>
      <c r="E15" s="8">
        <v>1756.52</v>
      </c>
      <c r="F15" s="8">
        <v>36.22</v>
      </c>
    </row>
    <row r="16" spans="1:6" x14ac:dyDescent="0.25">
      <c r="A16" s="53"/>
      <c r="B16" s="57"/>
      <c r="C16" s="6" t="s">
        <v>25</v>
      </c>
      <c r="D16" s="8">
        <v>435.32</v>
      </c>
      <c r="E16" s="8">
        <v>12967.41</v>
      </c>
      <c r="F16" s="8">
        <v>29.79</v>
      </c>
    </row>
    <row r="17" spans="1:6" x14ac:dyDescent="0.25">
      <c r="A17" s="53"/>
      <c r="B17" s="57"/>
      <c r="C17" s="6" t="s">
        <v>26</v>
      </c>
      <c r="D17" s="8">
        <v>53</v>
      </c>
      <c r="E17" s="8">
        <v>1462.04</v>
      </c>
      <c r="F17" s="8">
        <v>27.59</v>
      </c>
    </row>
    <row r="18" spans="1:6" x14ac:dyDescent="0.25">
      <c r="A18" s="53"/>
      <c r="B18" s="57"/>
      <c r="C18" s="6" t="s">
        <v>27</v>
      </c>
      <c r="D18" s="8">
        <v>4275.43</v>
      </c>
      <c r="E18" s="8">
        <v>157553.16</v>
      </c>
      <c r="F18" s="8">
        <v>36.85</v>
      </c>
    </row>
    <row r="19" spans="1:6" x14ac:dyDescent="0.25">
      <c r="A19" s="10"/>
      <c r="B19" s="11"/>
      <c r="C19" s="12" t="s">
        <v>186</v>
      </c>
      <c r="D19" s="45">
        <f>SUM(E9:E18)</f>
        <v>183436.26</v>
      </c>
      <c r="E19" s="45"/>
      <c r="F19" s="45"/>
    </row>
    <row r="20" spans="1:6" x14ac:dyDescent="0.25">
      <c r="A20" s="53" t="s">
        <v>28</v>
      </c>
      <c r="B20" s="6" t="s">
        <v>29</v>
      </c>
      <c r="C20" s="6" t="s">
        <v>31</v>
      </c>
      <c r="D20" s="8">
        <v>809.04</v>
      </c>
      <c r="E20" s="8">
        <v>78895.22</v>
      </c>
      <c r="F20" s="8">
        <v>97.35</v>
      </c>
    </row>
    <row r="21" spans="1:6" x14ac:dyDescent="0.25">
      <c r="A21" s="53"/>
      <c r="B21" s="57" t="s">
        <v>32</v>
      </c>
      <c r="C21" s="6" t="s">
        <v>33</v>
      </c>
      <c r="D21" s="8">
        <v>192.04</v>
      </c>
      <c r="E21" s="8">
        <v>9168.7800000000007</v>
      </c>
      <c r="F21" s="8">
        <v>47.74</v>
      </c>
    </row>
    <row r="22" spans="1:6" x14ac:dyDescent="0.25">
      <c r="A22" s="53"/>
      <c r="B22" s="57"/>
      <c r="C22" s="6" t="s">
        <v>34</v>
      </c>
      <c r="D22" s="8">
        <v>80</v>
      </c>
      <c r="E22" s="8">
        <v>997.69</v>
      </c>
      <c r="F22" s="8">
        <v>12.47</v>
      </c>
    </row>
    <row r="23" spans="1:6" x14ac:dyDescent="0.25">
      <c r="A23" s="53"/>
      <c r="B23" s="6" t="s">
        <v>35</v>
      </c>
      <c r="C23" s="6" t="s">
        <v>38</v>
      </c>
      <c r="D23" s="8">
        <v>525.01</v>
      </c>
      <c r="E23" s="8">
        <v>5826.47</v>
      </c>
      <c r="F23" s="8">
        <v>11.1</v>
      </c>
    </row>
    <row r="24" spans="1:6" x14ac:dyDescent="0.25">
      <c r="A24" s="53"/>
      <c r="B24" s="6" t="s">
        <v>39</v>
      </c>
      <c r="C24" s="6" t="s">
        <v>41</v>
      </c>
      <c r="D24" s="8">
        <v>26.99</v>
      </c>
      <c r="E24" s="8">
        <v>557.75</v>
      </c>
      <c r="F24" s="8">
        <v>20.66</v>
      </c>
    </row>
    <row r="25" spans="1:6" x14ac:dyDescent="0.25">
      <c r="A25" s="53"/>
      <c r="B25" s="6" t="s">
        <v>42</v>
      </c>
      <c r="C25" s="6" t="s">
        <v>43</v>
      </c>
      <c r="D25" s="8">
        <v>3472.05</v>
      </c>
      <c r="E25" s="8">
        <v>191975.47</v>
      </c>
      <c r="F25" s="8">
        <v>55.29</v>
      </c>
    </row>
    <row r="26" spans="1:6" x14ac:dyDescent="0.25">
      <c r="A26" s="53"/>
      <c r="B26" s="6" t="s">
        <v>44</v>
      </c>
      <c r="C26" s="6" t="s">
        <v>45</v>
      </c>
      <c r="D26" s="8">
        <v>61</v>
      </c>
      <c r="E26" s="8">
        <v>6114.83</v>
      </c>
      <c r="F26" s="8">
        <v>100.24</v>
      </c>
    </row>
    <row r="27" spans="1:6" x14ac:dyDescent="0.25">
      <c r="A27" s="10"/>
      <c r="B27" s="11"/>
      <c r="C27" s="12" t="s">
        <v>187</v>
      </c>
      <c r="D27" s="45">
        <f>SUM(E20:E26)</f>
        <v>293536.21000000002</v>
      </c>
      <c r="E27" s="45"/>
      <c r="F27" s="45"/>
    </row>
    <row r="28" spans="1:6" x14ac:dyDescent="0.25">
      <c r="A28" s="53" t="s">
        <v>47</v>
      </c>
      <c r="B28" s="57" t="s">
        <v>48</v>
      </c>
      <c r="C28" s="6" t="s">
        <v>49</v>
      </c>
      <c r="D28" s="8">
        <v>1035.72</v>
      </c>
      <c r="E28" s="8">
        <v>30495.599999999999</v>
      </c>
      <c r="F28" s="8">
        <v>29.44</v>
      </c>
    </row>
    <row r="29" spans="1:6" x14ac:dyDescent="0.25">
      <c r="A29" s="53"/>
      <c r="B29" s="57"/>
      <c r="C29" s="6" t="s">
        <v>51</v>
      </c>
      <c r="D29" s="8">
        <v>57.75</v>
      </c>
      <c r="E29" s="8">
        <v>1386.3</v>
      </c>
      <c r="F29" s="8">
        <v>24.01</v>
      </c>
    </row>
    <row r="30" spans="1:6" x14ac:dyDescent="0.25">
      <c r="A30" s="53"/>
      <c r="B30" s="6" t="s">
        <v>56</v>
      </c>
      <c r="C30" s="6" t="s">
        <v>57</v>
      </c>
      <c r="D30" s="8">
        <v>43205.48</v>
      </c>
      <c r="E30" s="8">
        <v>39907.040000000001</v>
      </c>
      <c r="F30" s="8">
        <v>0.92</v>
      </c>
    </row>
    <row r="31" spans="1:6" x14ac:dyDescent="0.25">
      <c r="A31" s="53"/>
      <c r="B31" s="57" t="s">
        <v>58</v>
      </c>
      <c r="C31" s="6" t="s">
        <v>59</v>
      </c>
      <c r="D31" s="8">
        <v>1199.99</v>
      </c>
      <c r="E31" s="8">
        <v>793.96</v>
      </c>
      <c r="F31" s="8">
        <v>0.66</v>
      </c>
    </row>
    <row r="32" spans="1:6" x14ac:dyDescent="0.25">
      <c r="A32" s="53"/>
      <c r="B32" s="57"/>
      <c r="C32" s="6" t="s">
        <v>60</v>
      </c>
      <c r="D32" s="8">
        <v>37.99</v>
      </c>
      <c r="E32" s="8">
        <v>4982.47</v>
      </c>
      <c r="F32" s="8">
        <v>131.15</v>
      </c>
    </row>
    <row r="33" spans="1:6" x14ac:dyDescent="0.25">
      <c r="A33" s="53"/>
      <c r="B33" s="57" t="s">
        <v>61</v>
      </c>
      <c r="C33" s="6" t="s">
        <v>62</v>
      </c>
      <c r="D33" s="8">
        <v>23</v>
      </c>
      <c r="E33" s="8">
        <v>867.46</v>
      </c>
      <c r="F33" s="8">
        <v>37.72</v>
      </c>
    </row>
    <row r="34" spans="1:6" x14ac:dyDescent="0.25">
      <c r="A34" s="53"/>
      <c r="B34" s="57"/>
      <c r="C34" s="6" t="s">
        <v>63</v>
      </c>
      <c r="D34" s="8">
        <v>500.01</v>
      </c>
      <c r="E34" s="8">
        <v>1123.1400000000001</v>
      </c>
      <c r="F34" s="8">
        <v>2.25</v>
      </c>
    </row>
    <row r="35" spans="1:6" x14ac:dyDescent="0.25">
      <c r="A35" s="53"/>
      <c r="B35" s="57"/>
      <c r="C35" s="6" t="s">
        <v>64</v>
      </c>
      <c r="D35" s="8">
        <v>348</v>
      </c>
      <c r="E35" s="8">
        <v>18998.009999999998</v>
      </c>
      <c r="F35" s="8">
        <v>54.59</v>
      </c>
    </row>
    <row r="36" spans="1:6" x14ac:dyDescent="0.25">
      <c r="A36" s="53"/>
      <c r="B36" s="57"/>
      <c r="C36" s="6" t="s">
        <v>65</v>
      </c>
      <c r="D36" s="8">
        <v>185.25</v>
      </c>
      <c r="E36" s="8">
        <v>6027.96</v>
      </c>
      <c r="F36" s="8">
        <v>32.54</v>
      </c>
    </row>
    <row r="37" spans="1:6" x14ac:dyDescent="0.25">
      <c r="A37" s="53"/>
      <c r="B37" s="57" t="s">
        <v>66</v>
      </c>
      <c r="C37" s="6" t="s">
        <v>67</v>
      </c>
      <c r="D37" s="8">
        <v>1071.17</v>
      </c>
      <c r="E37" s="8">
        <v>12434.09</v>
      </c>
      <c r="F37" s="8">
        <v>11.61</v>
      </c>
    </row>
    <row r="38" spans="1:6" x14ac:dyDescent="0.25">
      <c r="A38" s="53"/>
      <c r="B38" s="57"/>
      <c r="C38" s="6" t="s">
        <v>68</v>
      </c>
      <c r="D38" s="8">
        <v>9.32</v>
      </c>
      <c r="E38" s="8">
        <v>2379.79</v>
      </c>
      <c r="F38" s="8">
        <v>255.34</v>
      </c>
    </row>
    <row r="39" spans="1:6" x14ac:dyDescent="0.25">
      <c r="A39" s="10"/>
      <c r="B39" s="11"/>
      <c r="C39" s="12" t="s">
        <v>188</v>
      </c>
      <c r="D39" s="45">
        <f>SUM(E28:E38)</f>
        <v>119395.82</v>
      </c>
      <c r="E39" s="45"/>
      <c r="F39" s="45"/>
    </row>
    <row r="40" spans="1:6" x14ac:dyDescent="0.25">
      <c r="A40" s="53" t="s">
        <v>69</v>
      </c>
      <c r="B40" s="57" t="s">
        <v>70</v>
      </c>
      <c r="C40" s="6" t="s">
        <v>71</v>
      </c>
      <c r="D40" s="8">
        <v>57.5</v>
      </c>
      <c r="E40" s="8">
        <v>1827.96</v>
      </c>
      <c r="F40" s="8">
        <v>31.79</v>
      </c>
    </row>
    <row r="41" spans="1:6" x14ac:dyDescent="0.25">
      <c r="A41" s="53"/>
      <c r="B41" s="57"/>
      <c r="C41" s="6" t="s">
        <v>72</v>
      </c>
      <c r="D41" s="8">
        <v>136</v>
      </c>
      <c r="E41" s="8">
        <v>4020.37</v>
      </c>
      <c r="F41" s="8">
        <v>28.91</v>
      </c>
    </row>
    <row r="42" spans="1:6" x14ac:dyDescent="0.25">
      <c r="A42" s="53"/>
      <c r="B42" s="57"/>
      <c r="C42" s="6" t="s">
        <v>73</v>
      </c>
      <c r="D42" s="8">
        <v>129</v>
      </c>
      <c r="E42" s="8">
        <v>3696.61</v>
      </c>
      <c r="F42" s="8">
        <v>28.66</v>
      </c>
    </row>
    <row r="43" spans="1:6" x14ac:dyDescent="0.25">
      <c r="A43" s="53"/>
      <c r="B43" s="57"/>
      <c r="C43" s="6" t="s">
        <v>74</v>
      </c>
      <c r="D43" s="8">
        <v>684</v>
      </c>
      <c r="E43" s="8">
        <v>21019.07</v>
      </c>
      <c r="F43" s="8">
        <v>30.73</v>
      </c>
    </row>
    <row r="44" spans="1:6" x14ac:dyDescent="0.25">
      <c r="A44" s="53"/>
      <c r="B44" s="57"/>
      <c r="C44" s="6" t="s">
        <v>75</v>
      </c>
      <c r="D44" s="8">
        <v>703</v>
      </c>
      <c r="E44" s="8">
        <v>20237.310000000001</v>
      </c>
      <c r="F44" s="8">
        <v>28.79</v>
      </c>
    </row>
    <row r="45" spans="1:6" x14ac:dyDescent="0.25">
      <c r="A45" s="53"/>
      <c r="B45" s="57"/>
      <c r="C45" s="6" t="s">
        <v>78</v>
      </c>
      <c r="D45" s="8">
        <v>145</v>
      </c>
      <c r="E45" s="8">
        <v>7738.84</v>
      </c>
      <c r="F45" s="8">
        <v>53.37</v>
      </c>
    </row>
    <row r="46" spans="1:6" x14ac:dyDescent="0.25">
      <c r="A46" s="10"/>
      <c r="B46" s="11"/>
      <c r="C46" s="12" t="s">
        <v>189</v>
      </c>
      <c r="D46" s="45">
        <f>SUM(E40:E45)</f>
        <v>58540.160000000003</v>
      </c>
      <c r="E46" s="45"/>
      <c r="F46" s="45"/>
    </row>
    <row r="47" spans="1:6" x14ac:dyDescent="0.25">
      <c r="A47" s="53" t="s">
        <v>79</v>
      </c>
      <c r="B47" s="6" t="s">
        <v>80</v>
      </c>
      <c r="C47" s="6" t="s">
        <v>81</v>
      </c>
      <c r="D47" s="8">
        <v>277</v>
      </c>
      <c r="E47" s="8">
        <v>7490.25</v>
      </c>
      <c r="F47" s="8">
        <v>27.04</v>
      </c>
    </row>
    <row r="48" spans="1:6" x14ac:dyDescent="0.25">
      <c r="A48" s="53"/>
      <c r="B48" s="6" t="s">
        <v>96</v>
      </c>
      <c r="C48" s="6" t="s">
        <v>97</v>
      </c>
      <c r="D48" s="8">
        <v>336.65</v>
      </c>
      <c r="E48" s="8">
        <v>10808.38</v>
      </c>
      <c r="F48" s="8">
        <v>32.04</v>
      </c>
    </row>
    <row r="49" spans="1:6" x14ac:dyDescent="0.25">
      <c r="A49" s="53"/>
      <c r="B49" s="57" t="s">
        <v>98</v>
      </c>
      <c r="C49" s="6" t="s">
        <v>99</v>
      </c>
      <c r="D49" s="8">
        <v>1038</v>
      </c>
      <c r="E49" s="8">
        <v>32997.050000000003</v>
      </c>
      <c r="F49" s="8">
        <v>31.79</v>
      </c>
    </row>
    <row r="50" spans="1:6" x14ac:dyDescent="0.25">
      <c r="A50" s="53"/>
      <c r="B50" s="57"/>
      <c r="C50" s="6" t="s">
        <v>100</v>
      </c>
      <c r="D50" s="8">
        <v>2</v>
      </c>
      <c r="E50" s="8">
        <v>54.77</v>
      </c>
      <c r="F50" s="8">
        <v>27.38</v>
      </c>
    </row>
    <row r="51" spans="1:6" x14ac:dyDescent="0.25">
      <c r="A51" s="53"/>
      <c r="B51" s="57"/>
      <c r="C51" s="6" t="s">
        <v>101</v>
      </c>
      <c r="D51" s="8">
        <v>11571.44</v>
      </c>
      <c r="E51" s="8">
        <v>361885.21</v>
      </c>
      <c r="F51" s="8">
        <v>31.27</v>
      </c>
    </row>
    <row r="52" spans="1:6" x14ac:dyDescent="0.25">
      <c r="A52" s="53"/>
      <c r="B52" s="57"/>
      <c r="C52" s="6" t="s">
        <v>102</v>
      </c>
      <c r="D52" s="8">
        <v>46</v>
      </c>
      <c r="E52" s="8">
        <v>1271.6300000000001</v>
      </c>
      <c r="F52" s="8">
        <v>27.64</v>
      </c>
    </row>
    <row r="53" spans="1:6" x14ac:dyDescent="0.25">
      <c r="A53" s="53"/>
      <c r="B53" s="57"/>
      <c r="C53" s="6" t="s">
        <v>103</v>
      </c>
      <c r="D53" s="8">
        <v>69</v>
      </c>
      <c r="E53" s="8">
        <v>3343.5</v>
      </c>
      <c r="F53" s="8">
        <v>48.46</v>
      </c>
    </row>
    <row r="54" spans="1:6" x14ac:dyDescent="0.25">
      <c r="A54" s="53"/>
      <c r="B54" s="57"/>
      <c r="C54" s="6" t="s">
        <v>104</v>
      </c>
      <c r="D54" s="8">
        <v>1021.06</v>
      </c>
      <c r="E54" s="8">
        <v>36313.56</v>
      </c>
      <c r="F54" s="8">
        <v>35.56</v>
      </c>
    </row>
    <row r="55" spans="1:6" x14ac:dyDescent="0.25">
      <c r="A55" s="53"/>
      <c r="B55" s="57"/>
      <c r="C55" s="6" t="s">
        <v>106</v>
      </c>
      <c r="D55" s="33" t="s">
        <v>193</v>
      </c>
      <c r="E55" s="8">
        <v>15895.18</v>
      </c>
      <c r="F55" s="33" t="s">
        <v>193</v>
      </c>
    </row>
    <row r="56" spans="1:6" x14ac:dyDescent="0.25">
      <c r="A56" s="53"/>
      <c r="B56" s="57" t="s">
        <v>107</v>
      </c>
      <c r="C56" s="6" t="s">
        <v>108</v>
      </c>
      <c r="D56" s="33" t="s">
        <v>193</v>
      </c>
      <c r="E56" s="8">
        <v>5.66</v>
      </c>
      <c r="F56" s="33" t="s">
        <v>193</v>
      </c>
    </row>
    <row r="57" spans="1:6" x14ac:dyDescent="0.25">
      <c r="A57" s="53"/>
      <c r="B57" s="57"/>
      <c r="C57" s="6" t="s">
        <v>109</v>
      </c>
      <c r="D57" s="8">
        <v>11.5</v>
      </c>
      <c r="E57" s="8">
        <v>520194.99</v>
      </c>
      <c r="F57" s="8">
        <v>45234.35</v>
      </c>
    </row>
    <row r="58" spans="1:6" x14ac:dyDescent="0.25">
      <c r="A58" s="53"/>
      <c r="B58" s="57"/>
      <c r="C58" s="6" t="s">
        <v>110</v>
      </c>
      <c r="D58" s="8">
        <v>56.5</v>
      </c>
      <c r="E58" s="8">
        <v>7129.19</v>
      </c>
      <c r="F58" s="8">
        <v>126.18</v>
      </c>
    </row>
    <row r="59" spans="1:6" x14ac:dyDescent="0.25">
      <c r="A59" s="53"/>
      <c r="B59" s="57"/>
      <c r="C59" s="6" t="s">
        <v>111</v>
      </c>
      <c r="D59" s="8">
        <v>52</v>
      </c>
      <c r="E59" s="8">
        <v>1875.48</v>
      </c>
      <c r="F59" s="8">
        <v>36.07</v>
      </c>
    </row>
    <row r="60" spans="1:6" x14ac:dyDescent="0.25">
      <c r="A60" s="53"/>
      <c r="B60" s="6" t="s">
        <v>112</v>
      </c>
      <c r="C60" s="6" t="s">
        <v>113</v>
      </c>
      <c r="D60" s="8">
        <v>1144.75</v>
      </c>
      <c r="E60" s="8">
        <v>31794.05</v>
      </c>
      <c r="F60" s="8">
        <v>27.77</v>
      </c>
    </row>
    <row r="61" spans="1:6" x14ac:dyDescent="0.25">
      <c r="A61" s="53"/>
      <c r="B61" s="6" t="s">
        <v>114</v>
      </c>
      <c r="C61" s="6" t="s">
        <v>115</v>
      </c>
      <c r="D61" s="8">
        <v>116.5</v>
      </c>
      <c r="E61" s="8">
        <v>2708.45</v>
      </c>
      <c r="F61" s="8">
        <v>23.25</v>
      </c>
    </row>
    <row r="62" spans="1:6" x14ac:dyDescent="0.25">
      <c r="A62" s="53"/>
      <c r="B62" s="57" t="s">
        <v>116</v>
      </c>
      <c r="C62" s="6" t="s">
        <v>117</v>
      </c>
      <c r="D62" s="33" t="s">
        <v>193</v>
      </c>
      <c r="E62" s="8">
        <v>17.82</v>
      </c>
      <c r="F62" s="33" t="s">
        <v>193</v>
      </c>
    </row>
    <row r="63" spans="1:6" x14ac:dyDescent="0.25">
      <c r="A63" s="53"/>
      <c r="B63" s="57"/>
      <c r="C63" s="6" t="s">
        <v>118</v>
      </c>
      <c r="D63" s="8">
        <v>4065.07</v>
      </c>
      <c r="E63" s="8">
        <v>109541.45</v>
      </c>
      <c r="F63" s="8">
        <v>26.95</v>
      </c>
    </row>
    <row r="64" spans="1:6" x14ac:dyDescent="0.25">
      <c r="A64" s="53"/>
      <c r="B64" s="57"/>
      <c r="C64" s="6" t="s">
        <v>119</v>
      </c>
      <c r="D64" s="8">
        <v>4507.5</v>
      </c>
      <c r="E64" s="8">
        <v>122792.76</v>
      </c>
      <c r="F64" s="8">
        <v>27.24</v>
      </c>
    </row>
    <row r="65" spans="1:6" x14ac:dyDescent="0.25">
      <c r="A65" s="53"/>
      <c r="B65" s="57"/>
      <c r="C65" s="6" t="s">
        <v>120</v>
      </c>
      <c r="D65" s="8">
        <v>11.5</v>
      </c>
      <c r="E65" s="8">
        <v>257.95</v>
      </c>
      <c r="F65" s="8">
        <v>22.43</v>
      </c>
    </row>
    <row r="66" spans="1:6" x14ac:dyDescent="0.25">
      <c r="A66" s="53"/>
      <c r="B66" s="57"/>
      <c r="C66" s="6" t="s">
        <v>121</v>
      </c>
      <c r="D66" s="8">
        <v>166.75</v>
      </c>
      <c r="E66" s="8">
        <v>11832.64</v>
      </c>
      <c r="F66" s="8">
        <v>70.959999999999994</v>
      </c>
    </row>
    <row r="67" spans="1:6" x14ac:dyDescent="0.25">
      <c r="A67" s="53"/>
      <c r="B67" s="57"/>
      <c r="C67" s="6" t="s">
        <v>122</v>
      </c>
      <c r="D67" s="8">
        <v>260.5</v>
      </c>
      <c r="E67" s="8">
        <v>10385.08</v>
      </c>
      <c r="F67" s="8">
        <v>39.869999999999997</v>
      </c>
    </row>
    <row r="68" spans="1:6" x14ac:dyDescent="0.25">
      <c r="A68" s="53"/>
      <c r="B68" s="57"/>
      <c r="C68" s="6" t="s">
        <v>123</v>
      </c>
      <c r="D68" s="8">
        <v>53</v>
      </c>
      <c r="E68" s="8">
        <v>692488.7</v>
      </c>
      <c r="F68" s="8">
        <v>13065.82</v>
      </c>
    </row>
    <row r="69" spans="1:6" x14ac:dyDescent="0.25">
      <c r="A69" s="53"/>
      <c r="B69" s="57"/>
      <c r="C69" s="6" t="s">
        <v>124</v>
      </c>
      <c r="D69" s="8">
        <v>52.5</v>
      </c>
      <c r="E69" s="8">
        <v>1364.96</v>
      </c>
      <c r="F69" s="8">
        <v>26</v>
      </c>
    </row>
    <row r="70" spans="1:6" x14ac:dyDescent="0.25">
      <c r="A70" s="53"/>
      <c r="B70" s="57"/>
      <c r="C70" s="6" t="s">
        <v>125</v>
      </c>
      <c r="D70" s="8">
        <v>115</v>
      </c>
      <c r="E70" s="8">
        <v>5513.67</v>
      </c>
      <c r="F70" s="8">
        <v>47.94</v>
      </c>
    </row>
    <row r="71" spans="1:6" x14ac:dyDescent="0.25">
      <c r="A71" s="53"/>
      <c r="B71" s="6" t="s">
        <v>127</v>
      </c>
      <c r="C71" s="6" t="s">
        <v>128</v>
      </c>
      <c r="D71" s="8">
        <v>601.5</v>
      </c>
      <c r="E71" s="8">
        <v>20265.719999999998</v>
      </c>
      <c r="F71" s="8">
        <v>29.68</v>
      </c>
    </row>
    <row r="72" spans="1:6" x14ac:dyDescent="0.25">
      <c r="A72" s="53"/>
      <c r="B72" s="6" t="s">
        <v>129</v>
      </c>
      <c r="C72" s="6" t="s">
        <v>130</v>
      </c>
      <c r="D72" s="8">
        <v>11.5</v>
      </c>
      <c r="E72" s="8">
        <v>69871.14</v>
      </c>
      <c r="F72" s="8">
        <v>6075.75</v>
      </c>
    </row>
    <row r="73" spans="1:6" x14ac:dyDescent="0.25">
      <c r="A73" s="53"/>
      <c r="B73" s="57" t="s">
        <v>131</v>
      </c>
      <c r="C73" s="6" t="s">
        <v>132</v>
      </c>
      <c r="D73" s="8">
        <v>1075</v>
      </c>
      <c r="E73" s="8">
        <v>27868.18</v>
      </c>
      <c r="F73" s="8">
        <v>25.92</v>
      </c>
    </row>
    <row r="74" spans="1:6" x14ac:dyDescent="0.25">
      <c r="A74" s="53"/>
      <c r="B74" s="57"/>
      <c r="C74" s="6" t="s">
        <v>133</v>
      </c>
      <c r="D74" s="8">
        <v>356.06</v>
      </c>
      <c r="E74" s="8">
        <v>10829.71</v>
      </c>
      <c r="F74" s="8">
        <v>30.42</v>
      </c>
    </row>
    <row r="75" spans="1:6" x14ac:dyDescent="0.25">
      <c r="A75" s="53"/>
      <c r="B75" s="57" t="s">
        <v>93</v>
      </c>
      <c r="C75" s="6" t="s">
        <v>94</v>
      </c>
      <c r="D75" s="8">
        <v>335.5</v>
      </c>
      <c r="E75" s="8">
        <v>9589.42</v>
      </c>
      <c r="F75" s="8">
        <v>28.58</v>
      </c>
    </row>
    <row r="76" spans="1:6" x14ac:dyDescent="0.25">
      <c r="A76" s="53"/>
      <c r="B76" s="57"/>
      <c r="C76" s="6" t="s">
        <v>95</v>
      </c>
      <c r="D76" s="8">
        <v>94.51</v>
      </c>
      <c r="E76" s="8">
        <v>4589.4399999999996</v>
      </c>
      <c r="F76" s="8">
        <v>48.56</v>
      </c>
    </row>
    <row r="77" spans="1:6" x14ac:dyDescent="0.25">
      <c r="A77" s="53"/>
      <c r="B77" s="57" t="s">
        <v>82</v>
      </c>
      <c r="C77" s="6" t="s">
        <v>83</v>
      </c>
      <c r="D77" s="8">
        <v>23</v>
      </c>
      <c r="E77" s="8">
        <v>568.69000000000005</v>
      </c>
      <c r="F77" s="8">
        <v>24.73</v>
      </c>
    </row>
    <row r="78" spans="1:6" x14ac:dyDescent="0.25">
      <c r="A78" s="53"/>
      <c r="B78" s="57"/>
      <c r="C78" s="6" t="s">
        <v>84</v>
      </c>
      <c r="D78" s="8">
        <v>152.75</v>
      </c>
      <c r="E78" s="8">
        <v>5524.14</v>
      </c>
      <c r="F78" s="8">
        <v>36.159999999999997</v>
      </c>
    </row>
    <row r="79" spans="1:6" x14ac:dyDescent="0.25">
      <c r="A79" s="53"/>
      <c r="B79" s="57"/>
      <c r="C79" s="6" t="s">
        <v>85</v>
      </c>
      <c r="D79" s="8">
        <v>82</v>
      </c>
      <c r="E79" s="8">
        <v>54022.37</v>
      </c>
      <c r="F79" s="8">
        <v>658.81</v>
      </c>
    </row>
    <row r="80" spans="1:6" x14ac:dyDescent="0.25">
      <c r="A80" s="53"/>
      <c r="B80" s="57"/>
      <c r="C80" s="6" t="s">
        <v>86</v>
      </c>
      <c r="D80" s="8">
        <v>181.25</v>
      </c>
      <c r="E80" s="8">
        <v>6167.14</v>
      </c>
      <c r="F80" s="8">
        <v>34.03</v>
      </c>
    </row>
    <row r="81" spans="1:6" x14ac:dyDescent="0.25">
      <c r="A81" s="53"/>
      <c r="B81" s="6" t="s">
        <v>87</v>
      </c>
      <c r="C81" s="6" t="s">
        <v>88</v>
      </c>
      <c r="D81" s="33" t="s">
        <v>193</v>
      </c>
      <c r="E81" s="8">
        <v>6.47</v>
      </c>
      <c r="F81" s="33" t="s">
        <v>193</v>
      </c>
    </row>
    <row r="82" spans="1:6" x14ac:dyDescent="0.25">
      <c r="A82" s="10"/>
      <c r="B82" s="11"/>
      <c r="C82" s="12" t="s">
        <v>190</v>
      </c>
      <c r="D82" s="45">
        <f>SUM(E47:E81)</f>
        <v>2197264.7999999998</v>
      </c>
      <c r="E82" s="45"/>
      <c r="F82" s="45"/>
    </row>
    <row r="83" spans="1:6" x14ac:dyDescent="0.25">
      <c r="A83" s="53" t="s">
        <v>134</v>
      </c>
      <c r="B83" s="57" t="s">
        <v>135</v>
      </c>
      <c r="C83" s="6" t="s">
        <v>136</v>
      </c>
      <c r="D83" s="8">
        <v>523.87</v>
      </c>
      <c r="E83" s="8">
        <v>16418.48</v>
      </c>
      <c r="F83" s="8">
        <v>31.34</v>
      </c>
    </row>
    <row r="84" spans="1:6" x14ac:dyDescent="0.25">
      <c r="A84" s="53"/>
      <c r="B84" s="57"/>
      <c r="C84" s="6" t="s">
        <v>137</v>
      </c>
      <c r="D84" s="8">
        <v>1063.25</v>
      </c>
      <c r="E84" s="8">
        <v>32716.23</v>
      </c>
      <c r="F84" s="8">
        <v>30.77</v>
      </c>
    </row>
    <row r="85" spans="1:6" x14ac:dyDescent="0.25">
      <c r="A85" s="53"/>
      <c r="B85" s="57" t="s">
        <v>138</v>
      </c>
      <c r="C85" s="6" t="s">
        <v>139</v>
      </c>
      <c r="D85" s="8">
        <v>184041.51</v>
      </c>
      <c r="E85" s="8">
        <v>36135.21</v>
      </c>
      <c r="F85" s="8">
        <v>0.2</v>
      </c>
    </row>
    <row r="86" spans="1:6" x14ac:dyDescent="0.25">
      <c r="A86" s="53"/>
      <c r="B86" s="57"/>
      <c r="C86" s="6" t="s">
        <v>140</v>
      </c>
      <c r="D86" s="8">
        <v>2060251</v>
      </c>
      <c r="E86" s="8">
        <v>108143.14</v>
      </c>
      <c r="F86" s="8">
        <v>0.05</v>
      </c>
    </row>
    <row r="87" spans="1:6" x14ac:dyDescent="0.25">
      <c r="A87" s="53"/>
      <c r="B87" s="57"/>
      <c r="C87" s="6" t="s">
        <v>141</v>
      </c>
      <c r="D87" s="8">
        <v>116646.64</v>
      </c>
      <c r="E87" s="8">
        <v>55040.95</v>
      </c>
      <c r="F87" s="8">
        <v>0.47</v>
      </c>
    </row>
    <row r="88" spans="1:6" x14ac:dyDescent="0.25">
      <c r="A88" s="10"/>
      <c r="B88" s="11"/>
      <c r="C88" s="12" t="s">
        <v>191</v>
      </c>
      <c r="D88" s="45">
        <f>SUM(E83:E87)</f>
        <v>248454.01</v>
      </c>
      <c r="E88" s="45"/>
      <c r="F88" s="45"/>
    </row>
    <row r="89" spans="1:6" x14ac:dyDescent="0.25">
      <c r="A89" s="53" t="s">
        <v>145</v>
      </c>
      <c r="B89" s="57" t="s">
        <v>146</v>
      </c>
      <c r="C89" s="6" t="s">
        <v>147</v>
      </c>
      <c r="D89" s="8">
        <v>8</v>
      </c>
      <c r="E89" s="8">
        <v>525.13</v>
      </c>
      <c r="F89" s="8">
        <v>65.64</v>
      </c>
    </row>
    <row r="90" spans="1:6" x14ac:dyDescent="0.25">
      <c r="A90" s="53"/>
      <c r="B90" s="57"/>
      <c r="C90" s="6" t="s">
        <v>148</v>
      </c>
      <c r="D90" s="33" t="s">
        <v>193</v>
      </c>
      <c r="E90" s="8">
        <v>5783.34</v>
      </c>
      <c r="F90" s="33" t="s">
        <v>193</v>
      </c>
    </row>
    <row r="91" spans="1:6" x14ac:dyDescent="0.25">
      <c r="A91" s="53"/>
      <c r="B91" s="57"/>
      <c r="C91" s="6" t="s">
        <v>149</v>
      </c>
      <c r="D91" s="33" t="s">
        <v>193</v>
      </c>
      <c r="E91" s="8">
        <v>45424.24</v>
      </c>
      <c r="F91" s="33" t="s">
        <v>193</v>
      </c>
    </row>
    <row r="92" spans="1:6" x14ac:dyDescent="0.25">
      <c r="A92" s="53"/>
      <c r="B92" s="57"/>
      <c r="C92" s="6" t="s">
        <v>150</v>
      </c>
      <c r="D92" s="33" t="s">
        <v>193</v>
      </c>
      <c r="E92" s="8">
        <v>1380.27</v>
      </c>
      <c r="F92" s="33" t="s">
        <v>193</v>
      </c>
    </row>
    <row r="93" spans="1:6" x14ac:dyDescent="0.25">
      <c r="A93" s="53"/>
      <c r="B93" s="6" t="s">
        <v>153</v>
      </c>
      <c r="C93" s="6" t="s">
        <v>154</v>
      </c>
      <c r="D93" s="8">
        <v>21373.3</v>
      </c>
      <c r="E93" s="8">
        <v>513480.1</v>
      </c>
      <c r="F93" s="8">
        <v>24.02</v>
      </c>
    </row>
    <row r="94" spans="1:6" x14ac:dyDescent="0.25">
      <c r="A94" s="53"/>
      <c r="B94" s="6" t="s">
        <v>155</v>
      </c>
      <c r="C94" s="6" t="s">
        <v>159</v>
      </c>
      <c r="D94" s="8">
        <v>487.48</v>
      </c>
      <c r="E94" s="8">
        <v>13176.74</v>
      </c>
      <c r="F94" s="8">
        <v>27.03</v>
      </c>
    </row>
    <row r="95" spans="1:6" x14ac:dyDescent="0.25">
      <c r="A95" s="10"/>
      <c r="B95" s="11"/>
      <c r="C95" s="12" t="s">
        <v>192</v>
      </c>
      <c r="D95" s="46">
        <f>SUM(E89:E94)</f>
        <v>579769.81999999995</v>
      </c>
      <c r="E95" s="47"/>
      <c r="F95" s="48"/>
    </row>
    <row r="96" spans="1:6" ht="15.75" x14ac:dyDescent="0.25">
      <c r="A96" s="14" t="s">
        <v>161</v>
      </c>
      <c r="B96" s="15"/>
      <c r="C96" s="16"/>
      <c r="D96" s="50">
        <f>D95+D88+D82+D46+D39+D27+D19+D8+D3</f>
        <v>4187851.41</v>
      </c>
      <c r="E96" s="51"/>
      <c r="F96" s="52"/>
    </row>
  </sheetData>
  <sortState ref="B47:F81">
    <sortCondition ref="C47:C81"/>
  </sortState>
  <mergeCells count="37">
    <mergeCell ref="B49:B55"/>
    <mergeCell ref="B85:B87"/>
    <mergeCell ref="B83:B84"/>
    <mergeCell ref="B89:B92"/>
    <mergeCell ref="B77:B80"/>
    <mergeCell ref="B75:B76"/>
    <mergeCell ref="B73:B74"/>
    <mergeCell ref="B62:B70"/>
    <mergeCell ref="B56:B59"/>
    <mergeCell ref="D96:F96"/>
    <mergeCell ref="A40:A45"/>
    <mergeCell ref="A28:A38"/>
    <mergeCell ref="A20:A26"/>
    <mergeCell ref="A9:A18"/>
    <mergeCell ref="A89:A94"/>
    <mergeCell ref="A83:A87"/>
    <mergeCell ref="A47:A81"/>
    <mergeCell ref="B15:B18"/>
    <mergeCell ref="B9:B12"/>
    <mergeCell ref="B21:B22"/>
    <mergeCell ref="B37:B38"/>
    <mergeCell ref="B33:B36"/>
    <mergeCell ref="B31:B32"/>
    <mergeCell ref="B28:B29"/>
    <mergeCell ref="B40:B45"/>
    <mergeCell ref="A1:C1"/>
    <mergeCell ref="D3:F3"/>
    <mergeCell ref="D8:F8"/>
    <mergeCell ref="D19:F19"/>
    <mergeCell ref="D27:F27"/>
    <mergeCell ref="A4:A7"/>
    <mergeCell ref="B4:B6"/>
    <mergeCell ref="D39:F39"/>
    <mergeCell ref="D46:F46"/>
    <mergeCell ref="D82:F82"/>
    <mergeCell ref="D88:F88"/>
    <mergeCell ref="D95:F95"/>
  </mergeCells>
  <pageMargins left="0.7" right="0.7" top="0.75" bottom="0.75" header="0.3" footer="0.3"/>
  <pageSetup paperSize="8" scale="6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opLeftCell="A49" workbookViewId="0">
      <selection activeCell="D87" sqref="D87:F87"/>
    </sheetView>
  </sheetViews>
  <sheetFormatPr defaultRowHeight="15" x14ac:dyDescent="0.25"/>
  <cols>
    <col min="1" max="1" width="34.7109375" bestFit="1" customWidth="1"/>
    <col min="2" max="2" width="45.140625" bestFit="1" customWidth="1"/>
    <col min="3" max="3" width="49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175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263073.74</v>
      </c>
      <c r="F2" s="8"/>
    </row>
    <row r="3" spans="1:6" x14ac:dyDescent="0.25">
      <c r="A3" s="10"/>
      <c r="B3" s="18"/>
      <c r="C3" s="12" t="s">
        <v>184</v>
      </c>
      <c r="D3" s="45">
        <f>SUM(E2:E2)</f>
        <v>263073.74</v>
      </c>
      <c r="E3" s="45"/>
      <c r="F3" s="45"/>
    </row>
    <row r="4" spans="1:6" x14ac:dyDescent="0.25">
      <c r="A4" s="53" t="s">
        <v>2</v>
      </c>
      <c r="B4" s="57" t="s">
        <v>3</v>
      </c>
      <c r="C4" s="6" t="s">
        <v>4</v>
      </c>
      <c r="D4" s="8">
        <v>170</v>
      </c>
      <c r="E4" s="8">
        <v>30492.19</v>
      </c>
      <c r="F4" s="8">
        <v>179.37</v>
      </c>
    </row>
    <row r="5" spans="1:6" x14ac:dyDescent="0.25">
      <c r="A5" s="53"/>
      <c r="B5" s="57"/>
      <c r="C5" s="6" t="s">
        <v>6</v>
      </c>
      <c r="D5" s="8">
        <v>277</v>
      </c>
      <c r="E5" s="8">
        <v>52503.34</v>
      </c>
      <c r="F5" s="8">
        <v>189.54</v>
      </c>
    </row>
    <row r="6" spans="1:6" x14ac:dyDescent="0.25">
      <c r="A6" s="53"/>
      <c r="B6" s="6" t="s">
        <v>7</v>
      </c>
      <c r="C6" s="6" t="s">
        <v>8</v>
      </c>
      <c r="D6" s="8">
        <v>331556.5</v>
      </c>
      <c r="E6" s="8">
        <v>49574.879999999997</v>
      </c>
      <c r="F6" s="8">
        <v>0.15</v>
      </c>
    </row>
    <row r="7" spans="1:6" x14ac:dyDescent="0.25">
      <c r="A7" s="10"/>
      <c r="B7" s="11"/>
      <c r="C7" s="12" t="s">
        <v>185</v>
      </c>
      <c r="D7" s="45">
        <f>SUM(E4:E6)</f>
        <v>132570.41</v>
      </c>
      <c r="E7" s="45"/>
      <c r="F7" s="45"/>
    </row>
    <row r="8" spans="1:6" x14ac:dyDescent="0.25">
      <c r="A8" s="53" t="s">
        <v>9</v>
      </c>
      <c r="B8" s="57" t="s">
        <v>10</v>
      </c>
      <c r="C8" s="6" t="s">
        <v>11</v>
      </c>
      <c r="D8" s="8">
        <v>458</v>
      </c>
      <c r="E8" s="8">
        <v>7757.05</v>
      </c>
      <c r="F8" s="8">
        <v>16.940000000000001</v>
      </c>
    </row>
    <row r="9" spans="1:6" x14ac:dyDescent="0.25">
      <c r="A9" s="53"/>
      <c r="B9" s="57"/>
      <c r="C9" s="6" t="s">
        <v>13</v>
      </c>
      <c r="D9" s="8">
        <v>1</v>
      </c>
      <c r="E9" s="8">
        <v>1556.84</v>
      </c>
      <c r="F9" s="8">
        <v>1556.84</v>
      </c>
    </row>
    <row r="10" spans="1:6" x14ac:dyDescent="0.25">
      <c r="A10" s="53"/>
      <c r="B10" s="57"/>
      <c r="C10" s="6" t="s">
        <v>14</v>
      </c>
      <c r="D10" s="8">
        <v>19</v>
      </c>
      <c r="E10" s="8">
        <v>5789.63</v>
      </c>
      <c r="F10" s="8">
        <v>304.72000000000003</v>
      </c>
    </row>
    <row r="11" spans="1:6" x14ac:dyDescent="0.25">
      <c r="A11" s="53"/>
      <c r="B11" s="6" t="s">
        <v>16</v>
      </c>
      <c r="C11" s="6" t="s">
        <v>17</v>
      </c>
      <c r="D11" s="8">
        <v>435.25</v>
      </c>
      <c r="E11" s="8">
        <v>26316.53</v>
      </c>
      <c r="F11" s="8">
        <v>60.46</v>
      </c>
    </row>
    <row r="12" spans="1:6" x14ac:dyDescent="0.25">
      <c r="A12" s="53"/>
      <c r="B12" s="57" t="s">
        <v>23</v>
      </c>
      <c r="C12" s="6" t="s">
        <v>24</v>
      </c>
      <c r="D12" s="8">
        <v>52</v>
      </c>
      <c r="E12" s="8">
        <v>1303.1500000000001</v>
      </c>
      <c r="F12" s="8">
        <v>25.06</v>
      </c>
    </row>
    <row r="13" spans="1:6" x14ac:dyDescent="0.25">
      <c r="A13" s="53"/>
      <c r="B13" s="57"/>
      <c r="C13" s="6" t="s">
        <v>25</v>
      </c>
      <c r="D13" s="8">
        <v>17.5</v>
      </c>
      <c r="E13" s="8">
        <v>36762.959999999999</v>
      </c>
      <c r="F13" s="8">
        <v>2097.96</v>
      </c>
    </row>
    <row r="14" spans="1:6" x14ac:dyDescent="0.25">
      <c r="A14" s="53"/>
      <c r="B14" s="57"/>
      <c r="C14" s="6" t="s">
        <v>26</v>
      </c>
      <c r="D14" s="8">
        <v>206</v>
      </c>
      <c r="E14" s="8">
        <v>5457.96</v>
      </c>
      <c r="F14" s="8">
        <v>26.49</v>
      </c>
    </row>
    <row r="15" spans="1:6" x14ac:dyDescent="0.25">
      <c r="A15" s="53"/>
      <c r="B15" s="57"/>
      <c r="C15" s="6" t="s">
        <v>27</v>
      </c>
      <c r="D15" s="8">
        <v>1060</v>
      </c>
      <c r="E15" s="8">
        <v>31836.26</v>
      </c>
      <c r="F15" s="8">
        <v>30.03</v>
      </c>
    </row>
    <row r="16" spans="1:6" x14ac:dyDescent="0.25">
      <c r="A16" s="10"/>
      <c r="B16" s="11"/>
      <c r="C16" s="12" t="s">
        <v>186</v>
      </c>
      <c r="D16" s="45">
        <f>SUM(E8:E15)</f>
        <v>116780.38</v>
      </c>
      <c r="E16" s="45"/>
      <c r="F16" s="45"/>
    </row>
    <row r="17" spans="1:6" x14ac:dyDescent="0.25">
      <c r="A17" s="53" t="s">
        <v>28</v>
      </c>
      <c r="B17" s="6" t="s">
        <v>29</v>
      </c>
      <c r="C17" s="6" t="s">
        <v>31</v>
      </c>
      <c r="D17" s="8">
        <v>228.5</v>
      </c>
      <c r="E17" s="8">
        <v>61900.219999999994</v>
      </c>
      <c r="F17" s="8">
        <v>263.70999999999998</v>
      </c>
    </row>
    <row r="18" spans="1:6" x14ac:dyDescent="0.25">
      <c r="A18" s="53"/>
      <c r="B18" s="6" t="s">
        <v>32</v>
      </c>
      <c r="C18" s="6" t="s">
        <v>33</v>
      </c>
      <c r="D18" s="8">
        <v>20</v>
      </c>
      <c r="E18" s="8">
        <v>6584.65</v>
      </c>
      <c r="F18" s="8">
        <v>329.23</v>
      </c>
    </row>
    <row r="19" spans="1:6" x14ac:dyDescent="0.25">
      <c r="A19" s="53"/>
      <c r="B19" s="57" t="s">
        <v>35</v>
      </c>
      <c r="C19" s="6" t="s">
        <v>36</v>
      </c>
      <c r="D19" s="8">
        <v>2069</v>
      </c>
      <c r="E19" s="8">
        <v>9521.1</v>
      </c>
      <c r="F19" s="8">
        <v>4.5999999999999996</v>
      </c>
    </row>
    <row r="20" spans="1:6" x14ac:dyDescent="0.25">
      <c r="A20" s="53"/>
      <c r="B20" s="57"/>
      <c r="C20" s="6" t="s">
        <v>37</v>
      </c>
      <c r="D20" s="8">
        <v>334</v>
      </c>
      <c r="E20" s="8">
        <v>17090.39</v>
      </c>
      <c r="F20" s="8">
        <v>51.17</v>
      </c>
    </row>
    <row r="21" spans="1:6" x14ac:dyDescent="0.25">
      <c r="A21" s="53"/>
      <c r="B21" s="57" t="s">
        <v>39</v>
      </c>
      <c r="C21" s="6" t="s">
        <v>40</v>
      </c>
      <c r="D21" s="8">
        <v>121</v>
      </c>
      <c r="E21" s="8">
        <v>4176.26</v>
      </c>
      <c r="F21" s="8">
        <v>34.51</v>
      </c>
    </row>
    <row r="22" spans="1:6" x14ac:dyDescent="0.25">
      <c r="A22" s="53"/>
      <c r="B22" s="57"/>
      <c r="C22" s="6" t="s">
        <v>41</v>
      </c>
      <c r="D22" s="33" t="s">
        <v>193</v>
      </c>
      <c r="E22" s="8">
        <v>1960.25</v>
      </c>
      <c r="F22" s="33" t="s">
        <v>193</v>
      </c>
    </row>
    <row r="23" spans="1:6" x14ac:dyDescent="0.25">
      <c r="A23" s="53"/>
      <c r="B23" s="6" t="s">
        <v>42</v>
      </c>
      <c r="C23" s="6" t="s">
        <v>43</v>
      </c>
      <c r="D23" s="8">
        <v>4750.95</v>
      </c>
      <c r="E23" s="8">
        <v>282682.14</v>
      </c>
      <c r="F23" s="8">
        <v>58.99</v>
      </c>
    </row>
    <row r="24" spans="1:6" x14ac:dyDescent="0.25">
      <c r="A24" s="53"/>
      <c r="B24" s="6" t="s">
        <v>44</v>
      </c>
      <c r="C24" s="6" t="s">
        <v>46</v>
      </c>
      <c r="D24" s="33" t="s">
        <v>193</v>
      </c>
      <c r="E24" s="8">
        <v>97335.1</v>
      </c>
      <c r="F24" s="33" t="s">
        <v>193</v>
      </c>
    </row>
    <row r="25" spans="1:6" x14ac:dyDescent="0.25">
      <c r="A25" s="10"/>
      <c r="B25" s="11"/>
      <c r="C25" s="12" t="s">
        <v>187</v>
      </c>
      <c r="D25" s="45">
        <f>SUM(E17:E24)</f>
        <v>481250.11</v>
      </c>
      <c r="E25" s="45"/>
      <c r="F25" s="45"/>
    </row>
    <row r="26" spans="1:6" x14ac:dyDescent="0.25">
      <c r="A26" s="53" t="s">
        <v>47</v>
      </c>
      <c r="B26" s="57" t="s">
        <v>48</v>
      </c>
      <c r="C26" s="6" t="s">
        <v>49</v>
      </c>
      <c r="D26" s="8">
        <v>607.5</v>
      </c>
      <c r="E26" s="8">
        <v>38215.339999999997</v>
      </c>
      <c r="F26" s="8">
        <v>62.91</v>
      </c>
    </row>
    <row r="27" spans="1:6" x14ac:dyDescent="0.25">
      <c r="A27" s="53"/>
      <c r="B27" s="57"/>
      <c r="C27" s="6" t="s">
        <v>50</v>
      </c>
      <c r="D27" s="33" t="s">
        <v>193</v>
      </c>
      <c r="E27" s="8">
        <v>373.43</v>
      </c>
      <c r="F27" s="33" t="s">
        <v>193</v>
      </c>
    </row>
    <row r="28" spans="1:6" x14ac:dyDescent="0.25">
      <c r="A28" s="53"/>
      <c r="B28" s="57"/>
      <c r="C28" s="6" t="s">
        <v>51</v>
      </c>
      <c r="D28" s="8">
        <v>419.5</v>
      </c>
      <c r="E28" s="8">
        <v>17804.400000000001</v>
      </c>
      <c r="F28" s="8">
        <v>42.44</v>
      </c>
    </row>
    <row r="29" spans="1:6" x14ac:dyDescent="0.25">
      <c r="A29" s="53"/>
      <c r="B29" s="57" t="s">
        <v>52</v>
      </c>
      <c r="C29" s="6" t="s">
        <v>53</v>
      </c>
      <c r="D29" s="8">
        <v>516300</v>
      </c>
      <c r="E29" s="8">
        <v>42994.54</v>
      </c>
      <c r="F29" s="8">
        <v>0.08</v>
      </c>
    </row>
    <row r="30" spans="1:6" x14ac:dyDescent="0.25">
      <c r="A30" s="53"/>
      <c r="B30" s="57"/>
      <c r="C30" s="6" t="s">
        <v>55</v>
      </c>
      <c r="D30" s="8">
        <v>1450</v>
      </c>
      <c r="E30" s="8">
        <v>5406.32</v>
      </c>
      <c r="F30" s="8">
        <v>3.73</v>
      </c>
    </row>
    <row r="31" spans="1:6" x14ac:dyDescent="0.25">
      <c r="A31" s="53"/>
      <c r="B31" s="57" t="s">
        <v>58</v>
      </c>
      <c r="C31" s="6" t="s">
        <v>59</v>
      </c>
      <c r="D31" s="8">
        <v>10900</v>
      </c>
      <c r="E31" s="8">
        <v>20759.849999999999</v>
      </c>
      <c r="F31" s="8">
        <v>1.9</v>
      </c>
    </row>
    <row r="32" spans="1:6" x14ac:dyDescent="0.25">
      <c r="A32" s="53"/>
      <c r="B32" s="57"/>
      <c r="C32" s="6" t="s">
        <v>60</v>
      </c>
      <c r="D32" s="33" t="s">
        <v>193</v>
      </c>
      <c r="E32" s="8">
        <v>1401.95</v>
      </c>
      <c r="F32" s="33" t="s">
        <v>193</v>
      </c>
    </row>
    <row r="33" spans="1:6" x14ac:dyDescent="0.25">
      <c r="A33" s="53"/>
      <c r="B33" s="57" t="s">
        <v>61</v>
      </c>
      <c r="C33" s="6" t="s">
        <v>62</v>
      </c>
      <c r="D33" s="33" t="s">
        <v>193</v>
      </c>
      <c r="E33" s="8">
        <v>3407.33</v>
      </c>
      <c r="F33" s="33" t="s">
        <v>193</v>
      </c>
    </row>
    <row r="34" spans="1:6" x14ac:dyDescent="0.25">
      <c r="A34" s="53"/>
      <c r="B34" s="57"/>
      <c r="C34" s="6" t="s">
        <v>63</v>
      </c>
      <c r="D34" s="8">
        <v>250</v>
      </c>
      <c r="E34" s="8">
        <v>2779.43</v>
      </c>
      <c r="F34" s="8">
        <v>11.12</v>
      </c>
    </row>
    <row r="35" spans="1:6" x14ac:dyDescent="0.25">
      <c r="A35" s="53"/>
      <c r="B35" s="57"/>
      <c r="C35" s="6" t="s">
        <v>65</v>
      </c>
      <c r="D35" s="8">
        <v>26</v>
      </c>
      <c r="E35" s="8">
        <v>940.24</v>
      </c>
      <c r="F35" s="8">
        <v>36.159999999999997</v>
      </c>
    </row>
    <row r="36" spans="1:6" x14ac:dyDescent="0.25">
      <c r="A36" s="53"/>
      <c r="B36" s="6" t="s">
        <v>66</v>
      </c>
      <c r="C36" s="6" t="s">
        <v>67</v>
      </c>
      <c r="D36" s="8">
        <v>445</v>
      </c>
      <c r="E36" s="8">
        <v>19594.060000000001</v>
      </c>
      <c r="F36" s="8">
        <v>44.03</v>
      </c>
    </row>
    <row r="37" spans="1:6" x14ac:dyDescent="0.25">
      <c r="A37" s="10"/>
      <c r="B37" s="11"/>
      <c r="C37" s="12" t="s">
        <v>188</v>
      </c>
      <c r="D37" s="45">
        <f>SUM(E26:E36)</f>
        <v>153676.88999999998</v>
      </c>
      <c r="E37" s="45"/>
      <c r="F37" s="45"/>
    </row>
    <row r="38" spans="1:6" x14ac:dyDescent="0.25">
      <c r="A38" s="53" t="s">
        <v>69</v>
      </c>
      <c r="B38" s="57" t="s">
        <v>70</v>
      </c>
      <c r="C38" s="6" t="s">
        <v>72</v>
      </c>
      <c r="D38" s="8">
        <v>11.5</v>
      </c>
      <c r="E38" s="8">
        <v>472.8</v>
      </c>
      <c r="F38" s="8">
        <v>41.11</v>
      </c>
    </row>
    <row r="39" spans="1:6" x14ac:dyDescent="0.25">
      <c r="A39" s="53"/>
      <c r="B39" s="57"/>
      <c r="C39" s="6" t="s">
        <v>74</v>
      </c>
      <c r="D39" s="8">
        <v>46</v>
      </c>
      <c r="E39" s="8">
        <v>4027.26</v>
      </c>
      <c r="F39" s="8">
        <v>87.55</v>
      </c>
    </row>
    <row r="40" spans="1:6" x14ac:dyDescent="0.25">
      <c r="A40" s="53"/>
      <c r="B40" s="57"/>
      <c r="C40" s="6" t="s">
        <v>75</v>
      </c>
      <c r="D40" s="8">
        <v>78.5</v>
      </c>
      <c r="E40" s="8">
        <v>8529.61</v>
      </c>
      <c r="F40" s="8">
        <v>108.66</v>
      </c>
    </row>
    <row r="41" spans="1:6" x14ac:dyDescent="0.25">
      <c r="A41" s="53"/>
      <c r="B41" s="57"/>
      <c r="C41" s="6" t="s">
        <v>78</v>
      </c>
      <c r="D41" s="8">
        <v>115</v>
      </c>
      <c r="E41" s="8">
        <v>29129.599999999999</v>
      </c>
      <c r="F41" s="8">
        <v>253.3</v>
      </c>
    </row>
    <row r="42" spans="1:6" x14ac:dyDescent="0.25">
      <c r="A42" s="10"/>
      <c r="B42" s="11"/>
      <c r="C42" s="12" t="s">
        <v>189</v>
      </c>
      <c r="D42" s="45">
        <f>SUM(E38:E41)</f>
        <v>42159.270000000004</v>
      </c>
      <c r="E42" s="45"/>
      <c r="F42" s="45"/>
    </row>
    <row r="43" spans="1:6" x14ac:dyDescent="0.25">
      <c r="A43" s="53" t="s">
        <v>79</v>
      </c>
      <c r="B43" s="57" t="s">
        <v>98</v>
      </c>
      <c r="C43" s="6" t="s">
        <v>99</v>
      </c>
      <c r="D43" s="8">
        <v>468</v>
      </c>
      <c r="E43" s="8">
        <v>12129.77</v>
      </c>
      <c r="F43" s="8">
        <v>25.4</v>
      </c>
    </row>
    <row r="44" spans="1:6" x14ac:dyDescent="0.25">
      <c r="A44" s="53"/>
      <c r="B44" s="57"/>
      <c r="C44" s="6" t="s">
        <v>100</v>
      </c>
      <c r="D44" s="8">
        <v>13</v>
      </c>
      <c r="E44" s="8">
        <v>194.65</v>
      </c>
      <c r="F44" s="8">
        <v>14.97</v>
      </c>
    </row>
    <row r="45" spans="1:6" x14ac:dyDescent="0.25">
      <c r="A45" s="53"/>
      <c r="B45" s="57"/>
      <c r="C45" s="6" t="s">
        <v>101</v>
      </c>
      <c r="D45" s="8">
        <v>4153.45</v>
      </c>
      <c r="E45" s="8">
        <v>214522.14</v>
      </c>
      <c r="F45" s="8">
        <v>51.65</v>
      </c>
    </row>
    <row r="46" spans="1:6" x14ac:dyDescent="0.25">
      <c r="A46" s="53"/>
      <c r="B46" s="57"/>
      <c r="C46" s="6" t="s">
        <v>102</v>
      </c>
      <c r="D46" s="8">
        <v>1409</v>
      </c>
      <c r="E46" s="8">
        <v>43385.79</v>
      </c>
      <c r="F46" s="8">
        <v>30.79</v>
      </c>
    </row>
    <row r="47" spans="1:6" x14ac:dyDescent="0.25">
      <c r="A47" s="53"/>
      <c r="B47" s="57"/>
      <c r="C47" s="6" t="s">
        <v>103</v>
      </c>
      <c r="D47" s="8">
        <v>395</v>
      </c>
      <c r="E47" s="8">
        <v>20808.43</v>
      </c>
      <c r="F47" s="8">
        <v>52.68</v>
      </c>
    </row>
    <row r="48" spans="1:6" x14ac:dyDescent="0.25">
      <c r="A48" s="53"/>
      <c r="B48" s="57"/>
      <c r="C48" s="6" t="s">
        <v>104</v>
      </c>
      <c r="D48" s="8">
        <v>1345.58</v>
      </c>
      <c r="E48" s="8">
        <v>42521.659999999996</v>
      </c>
      <c r="F48" s="8">
        <v>56.56</v>
      </c>
    </row>
    <row r="49" spans="1:6" x14ac:dyDescent="0.25">
      <c r="A49" s="53"/>
      <c r="B49" s="57"/>
      <c r="C49" s="6" t="s">
        <v>105</v>
      </c>
      <c r="D49" s="8">
        <v>91.5</v>
      </c>
      <c r="E49" s="8">
        <v>2315.83</v>
      </c>
      <c r="F49" s="8">
        <v>25.31</v>
      </c>
    </row>
    <row r="50" spans="1:6" x14ac:dyDescent="0.25">
      <c r="A50" s="53"/>
      <c r="B50" s="57"/>
      <c r="C50" s="6" t="s">
        <v>106</v>
      </c>
      <c r="D50" s="8">
        <v>87.59</v>
      </c>
      <c r="E50" s="8">
        <v>17169.37</v>
      </c>
      <c r="F50" s="8">
        <v>196.02</v>
      </c>
    </row>
    <row r="51" spans="1:6" x14ac:dyDescent="0.25">
      <c r="A51" s="53"/>
      <c r="B51" s="57" t="s">
        <v>107</v>
      </c>
      <c r="C51" s="6" t="s">
        <v>108</v>
      </c>
      <c r="D51" s="8">
        <v>526.61</v>
      </c>
      <c r="E51" s="8">
        <v>16476.150000000001</v>
      </c>
      <c r="F51" s="8">
        <v>31.29</v>
      </c>
    </row>
    <row r="52" spans="1:6" x14ac:dyDescent="0.25">
      <c r="A52" s="53"/>
      <c r="B52" s="57"/>
      <c r="C52" s="6" t="s">
        <v>109</v>
      </c>
      <c r="D52" s="8">
        <v>110</v>
      </c>
      <c r="E52" s="8">
        <v>522606.39</v>
      </c>
      <c r="F52" s="8">
        <v>4750.97</v>
      </c>
    </row>
    <row r="53" spans="1:6" x14ac:dyDescent="0.25">
      <c r="A53" s="53"/>
      <c r="B53" s="57"/>
      <c r="C53" s="6" t="s">
        <v>111</v>
      </c>
      <c r="D53" s="8">
        <v>12</v>
      </c>
      <c r="E53" s="8">
        <v>263.25</v>
      </c>
      <c r="F53" s="8">
        <v>21.94</v>
      </c>
    </row>
    <row r="54" spans="1:6" x14ac:dyDescent="0.25">
      <c r="A54" s="53"/>
      <c r="B54" s="6" t="s">
        <v>112</v>
      </c>
      <c r="C54" s="6" t="s">
        <v>113</v>
      </c>
      <c r="D54" s="8">
        <v>104</v>
      </c>
      <c r="E54" s="8">
        <v>6164.62</v>
      </c>
      <c r="F54" s="8">
        <v>59.28</v>
      </c>
    </row>
    <row r="55" spans="1:6" x14ac:dyDescent="0.25">
      <c r="A55" s="53"/>
      <c r="B55" s="6" t="s">
        <v>114</v>
      </c>
      <c r="C55" s="6" t="s">
        <v>115</v>
      </c>
      <c r="D55" s="8">
        <v>64</v>
      </c>
      <c r="E55" s="8">
        <v>2773.97</v>
      </c>
      <c r="F55" s="8">
        <v>43.34</v>
      </c>
    </row>
    <row r="56" spans="1:6" x14ac:dyDescent="0.25">
      <c r="A56" s="53"/>
      <c r="B56" s="57" t="s">
        <v>116</v>
      </c>
      <c r="C56" s="6" t="s">
        <v>117</v>
      </c>
      <c r="D56" s="8">
        <v>11.5</v>
      </c>
      <c r="E56" s="8">
        <v>478.55</v>
      </c>
      <c r="F56" s="8">
        <v>41.61</v>
      </c>
    </row>
    <row r="57" spans="1:6" x14ac:dyDescent="0.25">
      <c r="A57" s="53"/>
      <c r="B57" s="57"/>
      <c r="C57" s="6" t="s">
        <v>118</v>
      </c>
      <c r="D57" s="8">
        <v>46</v>
      </c>
      <c r="E57" s="8">
        <v>1804.81</v>
      </c>
      <c r="F57" s="8">
        <v>39.24</v>
      </c>
    </row>
    <row r="58" spans="1:6" x14ac:dyDescent="0.25">
      <c r="A58" s="53"/>
      <c r="B58" s="57"/>
      <c r="C58" s="6" t="s">
        <v>119</v>
      </c>
      <c r="D58" s="8">
        <v>17.5</v>
      </c>
      <c r="E58" s="8">
        <v>908.59</v>
      </c>
      <c r="F58" s="8">
        <v>51.92</v>
      </c>
    </row>
    <row r="59" spans="1:6" x14ac:dyDescent="0.25">
      <c r="A59" s="53"/>
      <c r="B59" s="57"/>
      <c r="C59" s="6" t="s">
        <v>120</v>
      </c>
      <c r="D59" s="8">
        <v>5.5</v>
      </c>
      <c r="E59" s="8">
        <v>227.64</v>
      </c>
      <c r="F59" s="8">
        <v>41.39</v>
      </c>
    </row>
    <row r="60" spans="1:6" x14ac:dyDescent="0.25">
      <c r="A60" s="53"/>
      <c r="B60" s="57"/>
      <c r="C60" s="6" t="s">
        <v>121</v>
      </c>
      <c r="D60" s="8">
        <v>105.7</v>
      </c>
      <c r="E60" s="8">
        <v>11528.08</v>
      </c>
      <c r="F60" s="8">
        <v>109.06</v>
      </c>
    </row>
    <row r="61" spans="1:6" x14ac:dyDescent="0.25">
      <c r="A61" s="53"/>
      <c r="B61" s="57"/>
      <c r="C61" s="6" t="s">
        <v>122</v>
      </c>
      <c r="D61" s="8">
        <v>17</v>
      </c>
      <c r="E61" s="8">
        <v>1105.45</v>
      </c>
      <c r="F61" s="8">
        <v>65.03</v>
      </c>
    </row>
    <row r="62" spans="1:6" x14ac:dyDescent="0.25">
      <c r="A62" s="53"/>
      <c r="B62" s="57"/>
      <c r="C62" s="6" t="s">
        <v>123</v>
      </c>
      <c r="D62" s="33" t="s">
        <v>193</v>
      </c>
      <c r="E62" s="8">
        <v>511233.68</v>
      </c>
      <c r="F62" s="33" t="s">
        <v>193</v>
      </c>
    </row>
    <row r="63" spans="1:6" x14ac:dyDescent="0.25">
      <c r="A63" s="53"/>
      <c r="B63" s="57"/>
      <c r="C63" s="6" t="s">
        <v>125</v>
      </c>
      <c r="D63" s="8">
        <v>11.5</v>
      </c>
      <c r="E63" s="8">
        <v>440.17</v>
      </c>
      <c r="F63" s="8">
        <v>38.28</v>
      </c>
    </row>
    <row r="64" spans="1:6" x14ac:dyDescent="0.25">
      <c r="A64" s="53"/>
      <c r="B64" s="6" t="s">
        <v>129</v>
      </c>
      <c r="C64" s="6" t="s">
        <v>130</v>
      </c>
      <c r="D64" s="8">
        <v>23</v>
      </c>
      <c r="E64" s="8">
        <v>1100.43</v>
      </c>
      <c r="F64" s="8">
        <v>47.84</v>
      </c>
    </row>
    <row r="65" spans="1:6" x14ac:dyDescent="0.25">
      <c r="A65" s="53"/>
      <c r="B65" s="59" t="s">
        <v>131</v>
      </c>
      <c r="C65" s="6" t="s">
        <v>132</v>
      </c>
      <c r="D65" s="8">
        <v>165.5</v>
      </c>
      <c r="E65" s="8">
        <v>8658.86</v>
      </c>
      <c r="F65" s="8">
        <v>52.32</v>
      </c>
    </row>
    <row r="66" spans="1:6" x14ac:dyDescent="0.25">
      <c r="A66" s="53"/>
      <c r="B66" s="59"/>
      <c r="C66" s="6" t="s">
        <v>133</v>
      </c>
      <c r="D66" s="8">
        <v>315.5</v>
      </c>
      <c r="E66" s="8">
        <v>14745.06</v>
      </c>
      <c r="F66" s="8">
        <v>46.74</v>
      </c>
    </row>
    <row r="67" spans="1:6" x14ac:dyDescent="0.25">
      <c r="A67" s="53"/>
      <c r="B67" s="6" t="s">
        <v>93</v>
      </c>
      <c r="C67" s="6" t="s">
        <v>95</v>
      </c>
      <c r="D67" s="8">
        <v>1323</v>
      </c>
      <c r="E67" s="8">
        <v>41091.979999999996</v>
      </c>
      <c r="F67" s="8">
        <v>30.79</v>
      </c>
    </row>
    <row r="68" spans="1:6" x14ac:dyDescent="0.25">
      <c r="A68" s="53"/>
      <c r="B68" s="59" t="s">
        <v>82</v>
      </c>
      <c r="C68" s="6" t="s">
        <v>83</v>
      </c>
      <c r="D68" s="8">
        <v>744.5</v>
      </c>
      <c r="E68" s="8">
        <v>45576.36</v>
      </c>
      <c r="F68" s="8">
        <v>61.22</v>
      </c>
    </row>
    <row r="69" spans="1:6" x14ac:dyDescent="0.25">
      <c r="A69" s="53"/>
      <c r="B69" s="59"/>
      <c r="C69" s="6" t="s">
        <v>86</v>
      </c>
      <c r="D69" s="8">
        <v>253.5</v>
      </c>
      <c r="E69" s="8">
        <v>22463.56</v>
      </c>
      <c r="F69" s="8">
        <v>88.61</v>
      </c>
    </row>
    <row r="70" spans="1:6" x14ac:dyDescent="0.25">
      <c r="A70" s="10"/>
      <c r="B70" s="11"/>
      <c r="C70" s="12" t="s">
        <v>190</v>
      </c>
      <c r="D70" s="45">
        <f>SUM(E43:E69)</f>
        <v>1562695.2400000002</v>
      </c>
      <c r="E70" s="45"/>
      <c r="F70" s="45"/>
    </row>
    <row r="71" spans="1:6" x14ac:dyDescent="0.25">
      <c r="A71" s="53" t="s">
        <v>134</v>
      </c>
      <c r="B71" s="6" t="s">
        <v>135</v>
      </c>
      <c r="C71" s="6" t="s">
        <v>136</v>
      </c>
      <c r="D71" s="8">
        <v>940.5</v>
      </c>
      <c r="E71" s="8">
        <v>58794.07</v>
      </c>
      <c r="F71" s="8">
        <v>62.51</v>
      </c>
    </row>
    <row r="72" spans="1:6" x14ac:dyDescent="0.25">
      <c r="A72" s="53"/>
      <c r="B72" s="57" t="s">
        <v>138</v>
      </c>
      <c r="C72" s="6" t="s">
        <v>139</v>
      </c>
      <c r="D72" s="8">
        <v>12000</v>
      </c>
      <c r="E72" s="8">
        <v>2697.91</v>
      </c>
      <c r="F72" s="8">
        <v>0.22</v>
      </c>
    </row>
    <row r="73" spans="1:6" x14ac:dyDescent="0.25">
      <c r="A73" s="53"/>
      <c r="B73" s="57"/>
      <c r="C73" s="6" t="s">
        <v>140</v>
      </c>
      <c r="D73" s="8">
        <v>1087000</v>
      </c>
      <c r="E73" s="8">
        <v>101207.1</v>
      </c>
      <c r="F73" s="8">
        <v>0.09</v>
      </c>
    </row>
    <row r="74" spans="1:6" x14ac:dyDescent="0.25">
      <c r="A74" s="53"/>
      <c r="B74" s="57"/>
      <c r="C74" s="6" t="s">
        <v>141</v>
      </c>
      <c r="D74" s="8">
        <v>338050</v>
      </c>
      <c r="E74" s="8">
        <v>92827.47</v>
      </c>
      <c r="F74" s="8">
        <v>0.27</v>
      </c>
    </row>
    <row r="75" spans="1:6" x14ac:dyDescent="0.25">
      <c r="A75" s="10"/>
      <c r="B75" s="11"/>
      <c r="C75" s="12" t="s">
        <v>191</v>
      </c>
      <c r="D75" s="45">
        <f>SUM(E71:E74)</f>
        <v>255526.55000000002</v>
      </c>
      <c r="E75" s="45"/>
      <c r="F75" s="45"/>
    </row>
    <row r="76" spans="1:6" x14ac:dyDescent="0.25">
      <c r="A76" s="53" t="s">
        <v>145</v>
      </c>
      <c r="B76" s="57" t="s">
        <v>146</v>
      </c>
      <c r="C76" s="6" t="s">
        <v>148</v>
      </c>
      <c r="D76" s="8">
        <v>21.75</v>
      </c>
      <c r="E76" s="8">
        <v>6343.77</v>
      </c>
      <c r="F76" s="8">
        <v>291.67</v>
      </c>
    </row>
    <row r="77" spans="1:6" x14ac:dyDescent="0.25">
      <c r="A77" s="53"/>
      <c r="B77" s="57"/>
      <c r="C77" s="6" t="s">
        <v>149</v>
      </c>
      <c r="D77" s="8">
        <v>3760.89</v>
      </c>
      <c r="E77" s="8">
        <v>104774.06</v>
      </c>
      <c r="F77" s="8">
        <v>27.86</v>
      </c>
    </row>
    <row r="78" spans="1:6" x14ac:dyDescent="0.25">
      <c r="A78" s="53"/>
      <c r="B78" s="57"/>
      <c r="C78" s="6" t="s">
        <v>150</v>
      </c>
      <c r="D78" s="8">
        <v>236.5</v>
      </c>
      <c r="E78" s="8">
        <v>6392.34</v>
      </c>
      <c r="F78" s="8">
        <v>27.03</v>
      </c>
    </row>
    <row r="79" spans="1:6" x14ac:dyDescent="0.25">
      <c r="A79" s="53"/>
      <c r="B79" s="6" t="s">
        <v>151</v>
      </c>
      <c r="C79" s="6" t="s">
        <v>152</v>
      </c>
      <c r="D79" s="8">
        <v>189.5</v>
      </c>
      <c r="E79" s="8">
        <v>9317.6</v>
      </c>
      <c r="F79" s="8">
        <v>49.17</v>
      </c>
    </row>
    <row r="80" spans="1:6" x14ac:dyDescent="0.25">
      <c r="A80" s="53"/>
      <c r="B80" s="6" t="s">
        <v>153</v>
      </c>
      <c r="C80" s="6" t="s">
        <v>154</v>
      </c>
      <c r="D80" s="8">
        <v>8694.5</v>
      </c>
      <c r="E80" s="8">
        <v>442694.99</v>
      </c>
      <c r="F80" s="8">
        <v>50.92</v>
      </c>
    </row>
    <row r="81" spans="1:6" x14ac:dyDescent="0.25">
      <c r="A81" s="53"/>
      <c r="B81" s="57" t="s">
        <v>155</v>
      </c>
      <c r="C81" s="6" t="s">
        <v>156</v>
      </c>
      <c r="D81" s="8">
        <v>236.5</v>
      </c>
      <c r="E81" s="8">
        <v>7111.83</v>
      </c>
      <c r="F81" s="8">
        <v>30.07</v>
      </c>
    </row>
    <row r="82" spans="1:6" x14ac:dyDescent="0.25">
      <c r="A82" s="53"/>
      <c r="B82" s="57"/>
      <c r="C82" s="6" t="s">
        <v>157</v>
      </c>
      <c r="D82" s="8">
        <v>23.25</v>
      </c>
      <c r="E82" s="8">
        <v>58221.62</v>
      </c>
      <c r="F82" s="8">
        <v>2504.16</v>
      </c>
    </row>
    <row r="83" spans="1:6" x14ac:dyDescent="0.25">
      <c r="A83" s="53"/>
      <c r="B83" s="57"/>
      <c r="C83" s="6" t="s">
        <v>158</v>
      </c>
      <c r="D83" s="8">
        <v>174.25</v>
      </c>
      <c r="E83" s="8">
        <v>74831.89</v>
      </c>
      <c r="F83" s="8">
        <v>429.45</v>
      </c>
    </row>
    <row r="84" spans="1:6" x14ac:dyDescent="0.25">
      <c r="A84" s="53"/>
      <c r="B84" s="57"/>
      <c r="C84" s="6" t="s">
        <v>159</v>
      </c>
      <c r="D84" s="8">
        <v>30.5</v>
      </c>
      <c r="E84" s="8">
        <v>1314.23</v>
      </c>
      <c r="F84" s="8">
        <v>43.09</v>
      </c>
    </row>
    <row r="85" spans="1:6" x14ac:dyDescent="0.25">
      <c r="A85" s="53"/>
      <c r="B85" s="57"/>
      <c r="C85" s="6" t="s">
        <v>160</v>
      </c>
      <c r="D85" s="8">
        <v>524</v>
      </c>
      <c r="E85" s="8">
        <v>11295.63</v>
      </c>
      <c r="F85" s="8">
        <v>21.56</v>
      </c>
    </row>
    <row r="86" spans="1:6" x14ac:dyDescent="0.25">
      <c r="A86" s="10"/>
      <c r="B86" s="11"/>
      <c r="C86" s="12" t="s">
        <v>192</v>
      </c>
      <c r="D86" s="45">
        <f>SUM(E76:E85)</f>
        <v>722297.96</v>
      </c>
      <c r="E86" s="45"/>
      <c r="F86" s="45"/>
    </row>
    <row r="87" spans="1:6" ht="15.75" x14ac:dyDescent="0.25">
      <c r="A87" s="14" t="s">
        <v>161</v>
      </c>
      <c r="B87" s="15"/>
      <c r="C87" s="16"/>
      <c r="D87" s="50">
        <f>D86+D75+D70+D42+D37+D25+D16+D7+D3</f>
        <v>3730030.55</v>
      </c>
      <c r="E87" s="51"/>
      <c r="F87" s="52"/>
    </row>
  </sheetData>
  <sortState ref="B43:F69">
    <sortCondition ref="C43:C69"/>
  </sortState>
  <mergeCells count="37">
    <mergeCell ref="D87:F87"/>
    <mergeCell ref="A38:A41"/>
    <mergeCell ref="A1:C1"/>
    <mergeCell ref="D3:F3"/>
    <mergeCell ref="D7:F7"/>
    <mergeCell ref="D16:F16"/>
    <mergeCell ref="D25:F25"/>
    <mergeCell ref="D37:F37"/>
    <mergeCell ref="D42:F42"/>
    <mergeCell ref="D70:F70"/>
    <mergeCell ref="D75:F75"/>
    <mergeCell ref="D86:F86"/>
    <mergeCell ref="A76:A85"/>
    <mergeCell ref="A71:A74"/>
    <mergeCell ref="A43:A69"/>
    <mergeCell ref="A26:A36"/>
    <mergeCell ref="A4:A6"/>
    <mergeCell ref="B38:B41"/>
    <mergeCell ref="B33:B35"/>
    <mergeCell ref="B31:B32"/>
    <mergeCell ref="B29:B30"/>
    <mergeCell ref="B26:B28"/>
    <mergeCell ref="B21:B22"/>
    <mergeCell ref="B19:B20"/>
    <mergeCell ref="B12:B15"/>
    <mergeCell ref="B8:B10"/>
    <mergeCell ref="B4:B5"/>
    <mergeCell ref="B43:B50"/>
    <mergeCell ref="B68:B69"/>
    <mergeCell ref="B65:B66"/>
    <mergeCell ref="A17:A24"/>
    <mergeCell ref="A8:A15"/>
    <mergeCell ref="B72:B74"/>
    <mergeCell ref="B76:B78"/>
    <mergeCell ref="B81:B85"/>
    <mergeCell ref="B56:B63"/>
    <mergeCell ref="B51:B53"/>
  </mergeCells>
  <pageMargins left="0.7" right="0.7" top="0.75" bottom="0.75" header="0.3" footer="0.3"/>
  <pageSetup paperSize="8" scale="6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opLeftCell="A10" workbookViewId="0">
      <selection activeCell="D67" sqref="D67:F67"/>
    </sheetView>
  </sheetViews>
  <sheetFormatPr defaultRowHeight="15" x14ac:dyDescent="0.25"/>
  <cols>
    <col min="1" max="1" width="34.7109375" bestFit="1" customWidth="1"/>
    <col min="2" max="2" width="45.140625" bestFit="1" customWidth="1"/>
    <col min="3" max="3" width="49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176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6" t="s">
        <v>0</v>
      </c>
      <c r="B2" s="6" t="s">
        <v>1</v>
      </c>
      <c r="C2" s="6" t="s">
        <v>1</v>
      </c>
      <c r="D2" s="8"/>
      <c r="E2" s="8">
        <v>379008.42999999993</v>
      </c>
      <c r="F2" s="8"/>
    </row>
    <row r="3" spans="1:6" x14ac:dyDescent="0.25">
      <c r="A3" s="10"/>
      <c r="B3" s="18"/>
      <c r="C3" s="12" t="s">
        <v>184</v>
      </c>
      <c r="D3" s="45">
        <f>SUM(E2:E2)</f>
        <v>379008.42999999993</v>
      </c>
      <c r="E3" s="45"/>
      <c r="F3" s="45"/>
    </row>
    <row r="4" spans="1:6" x14ac:dyDescent="0.25">
      <c r="A4" s="53" t="s">
        <v>2</v>
      </c>
      <c r="B4" s="6" t="s">
        <v>3</v>
      </c>
      <c r="C4" s="6" t="s">
        <v>6</v>
      </c>
      <c r="D4" s="8">
        <v>37.49</v>
      </c>
      <c r="E4" s="8">
        <v>10210.790000000001</v>
      </c>
      <c r="F4" s="8">
        <v>272.36</v>
      </c>
    </row>
    <row r="5" spans="1:6" x14ac:dyDescent="0.25">
      <c r="A5" s="53"/>
      <c r="B5" s="6" t="s">
        <v>7</v>
      </c>
      <c r="C5" s="6" t="s">
        <v>8</v>
      </c>
      <c r="D5" s="8">
        <v>28100</v>
      </c>
      <c r="E5" s="8">
        <v>8415.2199999999993</v>
      </c>
      <c r="F5" s="8">
        <v>0.3</v>
      </c>
    </row>
    <row r="6" spans="1:6" x14ac:dyDescent="0.25">
      <c r="A6" s="10"/>
      <c r="B6" s="11"/>
      <c r="C6" s="12" t="s">
        <v>185</v>
      </c>
      <c r="D6" s="45">
        <f>SUM(E4:E5)</f>
        <v>18626.010000000002</v>
      </c>
      <c r="E6" s="45"/>
      <c r="F6" s="45"/>
    </row>
    <row r="7" spans="1:6" x14ac:dyDescent="0.25">
      <c r="A7" s="53" t="s">
        <v>9</v>
      </c>
      <c r="B7" s="57" t="s">
        <v>10</v>
      </c>
      <c r="C7" s="6" t="s">
        <v>11</v>
      </c>
      <c r="D7" s="8">
        <v>323</v>
      </c>
      <c r="E7" s="8">
        <v>21458.45</v>
      </c>
      <c r="F7" s="8">
        <v>66.430000000000007</v>
      </c>
    </row>
    <row r="8" spans="1:6" x14ac:dyDescent="0.25">
      <c r="A8" s="53"/>
      <c r="B8" s="57"/>
      <c r="C8" s="6" t="s">
        <v>12</v>
      </c>
      <c r="D8" s="8">
        <v>12.98</v>
      </c>
      <c r="E8" s="8">
        <v>21376.1</v>
      </c>
      <c r="F8" s="8">
        <v>1646.85</v>
      </c>
    </row>
    <row r="9" spans="1:6" x14ac:dyDescent="0.25">
      <c r="A9" s="53"/>
      <c r="B9" s="57"/>
      <c r="C9" s="6" t="s">
        <v>13</v>
      </c>
      <c r="D9" s="8">
        <v>377.38</v>
      </c>
      <c r="E9" s="8">
        <v>18206.55</v>
      </c>
      <c r="F9" s="8">
        <v>48.24</v>
      </c>
    </row>
    <row r="10" spans="1:6" x14ac:dyDescent="0.25">
      <c r="A10" s="53"/>
      <c r="B10" s="57"/>
      <c r="C10" s="6" t="s">
        <v>14</v>
      </c>
      <c r="D10" s="8">
        <v>78.760000000000005</v>
      </c>
      <c r="E10" s="8">
        <v>4182.1000000000004</v>
      </c>
      <c r="F10" s="8">
        <v>53.1</v>
      </c>
    </row>
    <row r="11" spans="1:6" x14ac:dyDescent="0.25">
      <c r="A11" s="53"/>
      <c r="B11" s="57" t="s">
        <v>23</v>
      </c>
      <c r="C11" s="6" t="s">
        <v>24</v>
      </c>
      <c r="D11" s="8">
        <v>65.5</v>
      </c>
      <c r="E11" s="8">
        <v>1773.03</v>
      </c>
      <c r="F11" s="8">
        <v>27.07</v>
      </c>
    </row>
    <row r="12" spans="1:6" x14ac:dyDescent="0.25">
      <c r="A12" s="53"/>
      <c r="B12" s="57"/>
      <c r="C12" s="6" t="s">
        <v>25</v>
      </c>
      <c r="D12" s="8">
        <v>7869</v>
      </c>
      <c r="E12" s="8">
        <v>371765.19</v>
      </c>
      <c r="F12" s="8">
        <v>47.24</v>
      </c>
    </row>
    <row r="13" spans="1:6" x14ac:dyDescent="0.25">
      <c r="A13" s="53"/>
      <c r="B13" s="57"/>
      <c r="C13" s="6" t="s">
        <v>26</v>
      </c>
      <c r="D13" s="8">
        <v>18</v>
      </c>
      <c r="E13" s="8">
        <v>540.91999999999996</v>
      </c>
      <c r="F13" s="8">
        <v>30.05</v>
      </c>
    </row>
    <row r="14" spans="1:6" x14ac:dyDescent="0.25">
      <c r="A14" s="53"/>
      <c r="B14" s="57"/>
      <c r="C14" s="6" t="s">
        <v>27</v>
      </c>
      <c r="D14" s="8">
        <v>3594</v>
      </c>
      <c r="E14" s="8">
        <v>86985.99</v>
      </c>
      <c r="F14" s="8">
        <v>24.2</v>
      </c>
    </row>
    <row r="15" spans="1:6" x14ac:dyDescent="0.25">
      <c r="A15" s="10"/>
      <c r="B15" s="11"/>
      <c r="C15" s="12" t="s">
        <v>186</v>
      </c>
      <c r="D15" s="45">
        <f>SUM(E7:E14)</f>
        <v>526288.33000000007</v>
      </c>
      <c r="E15" s="45"/>
      <c r="F15" s="45"/>
    </row>
    <row r="16" spans="1:6" x14ac:dyDescent="0.25">
      <c r="A16" s="53" t="s">
        <v>28</v>
      </c>
      <c r="B16" s="57" t="s">
        <v>29</v>
      </c>
      <c r="C16" s="6" t="s">
        <v>30</v>
      </c>
      <c r="D16" s="33" t="s">
        <v>193</v>
      </c>
      <c r="E16" s="8">
        <v>1035.94</v>
      </c>
      <c r="F16" s="33" t="s">
        <v>193</v>
      </c>
    </row>
    <row r="17" spans="1:6" x14ac:dyDescent="0.25">
      <c r="A17" s="53"/>
      <c r="B17" s="57"/>
      <c r="C17" s="6" t="s">
        <v>31</v>
      </c>
      <c r="D17" s="8">
        <v>1151.52</v>
      </c>
      <c r="E17" s="8">
        <v>419178.45</v>
      </c>
      <c r="F17" s="8">
        <v>364.02</v>
      </c>
    </row>
    <row r="18" spans="1:6" x14ac:dyDescent="0.25">
      <c r="A18" s="53"/>
      <c r="B18" s="6" t="s">
        <v>32</v>
      </c>
      <c r="C18" s="6" t="s">
        <v>33</v>
      </c>
      <c r="D18" s="8">
        <v>204.5</v>
      </c>
      <c r="E18" s="8">
        <v>14594.17</v>
      </c>
      <c r="F18" s="8">
        <v>71.37</v>
      </c>
    </row>
    <row r="19" spans="1:6" x14ac:dyDescent="0.25">
      <c r="A19" s="53"/>
      <c r="B19" s="57" t="s">
        <v>35</v>
      </c>
      <c r="C19" s="6" t="s">
        <v>36</v>
      </c>
      <c r="D19" s="8">
        <v>45</v>
      </c>
      <c r="E19" s="8">
        <v>841.47</v>
      </c>
      <c r="F19" s="8">
        <v>18.7</v>
      </c>
    </row>
    <row r="20" spans="1:6" x14ac:dyDescent="0.25">
      <c r="A20" s="53"/>
      <c r="B20" s="57"/>
      <c r="C20" s="6" t="s">
        <v>37</v>
      </c>
      <c r="D20" s="8">
        <v>43.8</v>
      </c>
      <c r="E20" s="8">
        <v>7387.15</v>
      </c>
      <c r="F20" s="8">
        <v>168.66</v>
      </c>
    </row>
    <row r="21" spans="1:6" x14ac:dyDescent="0.25">
      <c r="A21" s="53"/>
      <c r="B21" s="57"/>
      <c r="C21" s="6" t="s">
        <v>38</v>
      </c>
      <c r="D21" s="8">
        <v>126</v>
      </c>
      <c r="E21" s="8">
        <v>9342.35</v>
      </c>
      <c r="F21" s="8">
        <v>74.150000000000006</v>
      </c>
    </row>
    <row r="22" spans="1:6" x14ac:dyDescent="0.25">
      <c r="A22" s="53"/>
      <c r="B22" s="57" t="s">
        <v>39</v>
      </c>
      <c r="C22" s="6" t="s">
        <v>40</v>
      </c>
      <c r="D22" s="8">
        <v>101.03</v>
      </c>
      <c r="E22" s="8">
        <v>13449.14</v>
      </c>
      <c r="F22" s="8">
        <v>133.12</v>
      </c>
    </row>
    <row r="23" spans="1:6" x14ac:dyDescent="0.25">
      <c r="A23" s="53"/>
      <c r="B23" s="57"/>
      <c r="C23" s="6" t="s">
        <v>41</v>
      </c>
      <c r="D23" s="8">
        <v>85</v>
      </c>
      <c r="E23" s="8">
        <v>3978.48</v>
      </c>
      <c r="F23" s="8">
        <v>46.81</v>
      </c>
    </row>
    <row r="24" spans="1:6" x14ac:dyDescent="0.25">
      <c r="A24" s="53"/>
      <c r="B24" s="6" t="s">
        <v>42</v>
      </c>
      <c r="C24" s="6" t="s">
        <v>43</v>
      </c>
      <c r="D24" s="8">
        <v>314.5</v>
      </c>
      <c r="E24" s="8">
        <v>8634.84</v>
      </c>
      <c r="F24" s="8">
        <v>27.46</v>
      </c>
    </row>
    <row r="25" spans="1:6" x14ac:dyDescent="0.25">
      <c r="A25" s="10"/>
      <c r="B25" s="11"/>
      <c r="C25" s="12" t="s">
        <v>187</v>
      </c>
      <c r="D25" s="45">
        <f>SUM(E16:E24)</f>
        <v>478441.99</v>
      </c>
      <c r="E25" s="45"/>
      <c r="F25" s="45"/>
    </row>
    <row r="26" spans="1:6" x14ac:dyDescent="0.25">
      <c r="A26" s="53" t="s">
        <v>47</v>
      </c>
      <c r="B26" s="6" t="s">
        <v>48</v>
      </c>
      <c r="C26" s="6" t="s">
        <v>49</v>
      </c>
      <c r="D26" s="8">
        <v>1459</v>
      </c>
      <c r="E26" s="8">
        <v>39671.980000000003</v>
      </c>
      <c r="F26" s="8">
        <v>27.19</v>
      </c>
    </row>
    <row r="27" spans="1:6" x14ac:dyDescent="0.25">
      <c r="A27" s="53"/>
      <c r="B27" s="57" t="s">
        <v>52</v>
      </c>
      <c r="C27" s="6" t="s">
        <v>53</v>
      </c>
      <c r="D27" s="8">
        <v>124350</v>
      </c>
      <c r="E27" s="8">
        <v>26854.22</v>
      </c>
      <c r="F27" s="8">
        <v>0.22</v>
      </c>
    </row>
    <row r="28" spans="1:6" x14ac:dyDescent="0.25">
      <c r="A28" s="53"/>
      <c r="B28" s="57"/>
      <c r="C28" s="6" t="s">
        <v>54</v>
      </c>
      <c r="D28" s="8">
        <v>3499.95</v>
      </c>
      <c r="E28" s="8">
        <v>24984.5</v>
      </c>
      <c r="F28" s="8">
        <v>7.14</v>
      </c>
    </row>
    <row r="29" spans="1:6" x14ac:dyDescent="0.25">
      <c r="A29" s="53"/>
      <c r="B29" s="57"/>
      <c r="C29" s="6" t="s">
        <v>55</v>
      </c>
      <c r="D29" s="8">
        <v>2900</v>
      </c>
      <c r="E29" s="8">
        <v>7286.7</v>
      </c>
      <c r="F29" s="8">
        <v>2.5099999999999998</v>
      </c>
    </row>
    <row r="30" spans="1:6" x14ac:dyDescent="0.25">
      <c r="A30" s="53"/>
      <c r="B30" s="57" t="s">
        <v>58</v>
      </c>
      <c r="C30" s="6" t="s">
        <v>59</v>
      </c>
      <c r="D30" s="8">
        <v>153571.18</v>
      </c>
      <c r="E30" s="8">
        <v>60880.42</v>
      </c>
      <c r="F30" s="8">
        <v>0.4</v>
      </c>
    </row>
    <row r="31" spans="1:6" x14ac:dyDescent="0.25">
      <c r="A31" s="53"/>
      <c r="B31" s="57"/>
      <c r="C31" s="6" t="s">
        <v>60</v>
      </c>
      <c r="D31" s="33" t="s">
        <v>193</v>
      </c>
      <c r="E31" s="8">
        <v>718.82</v>
      </c>
      <c r="F31" s="33" t="s">
        <v>193</v>
      </c>
    </row>
    <row r="32" spans="1:6" x14ac:dyDescent="0.25">
      <c r="A32" s="53"/>
      <c r="B32" s="6" t="s">
        <v>61</v>
      </c>
      <c r="C32" s="6" t="s">
        <v>65</v>
      </c>
      <c r="D32" s="8">
        <v>32.5</v>
      </c>
      <c r="E32" s="8">
        <v>715.03</v>
      </c>
      <c r="F32" s="8">
        <v>22</v>
      </c>
    </row>
    <row r="33" spans="1:6" x14ac:dyDescent="0.25">
      <c r="A33" s="53"/>
      <c r="B33" s="57" t="s">
        <v>66</v>
      </c>
      <c r="C33" s="6" t="s">
        <v>67</v>
      </c>
      <c r="D33" s="8">
        <v>739.92</v>
      </c>
      <c r="E33" s="8">
        <v>35240.69</v>
      </c>
      <c r="F33" s="8">
        <v>47.63</v>
      </c>
    </row>
    <row r="34" spans="1:6" x14ac:dyDescent="0.25">
      <c r="A34" s="53"/>
      <c r="B34" s="57"/>
      <c r="C34" s="6" t="s">
        <v>68</v>
      </c>
      <c r="D34" s="33" t="s">
        <v>193</v>
      </c>
      <c r="E34" s="8">
        <v>3765.15</v>
      </c>
      <c r="F34" s="33" t="s">
        <v>193</v>
      </c>
    </row>
    <row r="35" spans="1:6" x14ac:dyDescent="0.25">
      <c r="A35" s="10"/>
      <c r="B35" s="11"/>
      <c r="C35" s="12" t="s">
        <v>188</v>
      </c>
      <c r="D35" s="45">
        <f>SUM(E26:E34)</f>
        <v>200117.51</v>
      </c>
      <c r="E35" s="45"/>
      <c r="F35" s="45"/>
    </row>
    <row r="36" spans="1:6" x14ac:dyDescent="0.25">
      <c r="A36" s="53" t="s">
        <v>69</v>
      </c>
      <c r="B36" s="57" t="s">
        <v>70</v>
      </c>
      <c r="C36" s="6" t="s">
        <v>71</v>
      </c>
      <c r="D36" s="8">
        <v>125</v>
      </c>
      <c r="E36" s="8">
        <v>3230.93</v>
      </c>
      <c r="F36" s="8">
        <v>25.85</v>
      </c>
    </row>
    <row r="37" spans="1:6" x14ac:dyDescent="0.25">
      <c r="A37" s="53"/>
      <c r="B37" s="57"/>
      <c r="C37" s="6" t="s">
        <v>72</v>
      </c>
      <c r="D37" s="8">
        <v>115</v>
      </c>
      <c r="E37" s="8">
        <v>2133.4499999999998</v>
      </c>
      <c r="F37" s="8">
        <v>18.55</v>
      </c>
    </row>
    <row r="38" spans="1:6" x14ac:dyDescent="0.25">
      <c r="A38" s="53"/>
      <c r="B38" s="57"/>
      <c r="C38" s="6" t="s">
        <v>73</v>
      </c>
      <c r="D38" s="8">
        <v>140</v>
      </c>
      <c r="E38" s="8">
        <v>2113.35</v>
      </c>
      <c r="F38" s="8">
        <v>15.1</v>
      </c>
    </row>
    <row r="39" spans="1:6" x14ac:dyDescent="0.25">
      <c r="A39" s="53"/>
      <c r="B39" s="57"/>
      <c r="C39" s="6" t="s">
        <v>75</v>
      </c>
      <c r="D39" s="8">
        <v>244</v>
      </c>
      <c r="E39" s="8">
        <v>5175.6499999999996</v>
      </c>
      <c r="F39" s="8">
        <v>21.21</v>
      </c>
    </row>
    <row r="40" spans="1:6" x14ac:dyDescent="0.25">
      <c r="A40" s="53"/>
      <c r="B40" s="57"/>
      <c r="C40" s="6" t="s">
        <v>76</v>
      </c>
      <c r="D40" s="8">
        <v>128</v>
      </c>
      <c r="E40" s="8">
        <v>3783.51</v>
      </c>
      <c r="F40" s="8">
        <v>29.56</v>
      </c>
    </row>
    <row r="41" spans="1:6" x14ac:dyDescent="0.25">
      <c r="A41" s="53"/>
      <c r="B41" s="57"/>
      <c r="C41" s="6" t="s">
        <v>77</v>
      </c>
      <c r="D41" s="8">
        <v>138</v>
      </c>
      <c r="E41" s="8">
        <v>4418.7</v>
      </c>
      <c r="F41" s="8">
        <v>32.020000000000003</v>
      </c>
    </row>
    <row r="42" spans="1:6" x14ac:dyDescent="0.25">
      <c r="A42" s="10"/>
      <c r="B42" s="11"/>
      <c r="C42" s="12" t="s">
        <v>189</v>
      </c>
      <c r="D42" s="45">
        <f>SUM(E36:E41)</f>
        <v>20855.59</v>
      </c>
      <c r="E42" s="45"/>
      <c r="F42" s="45"/>
    </row>
    <row r="43" spans="1:6" x14ac:dyDescent="0.25">
      <c r="A43" s="53" t="s">
        <v>79</v>
      </c>
      <c r="B43" s="6" t="s">
        <v>96</v>
      </c>
      <c r="C43" s="6" t="s">
        <v>97</v>
      </c>
      <c r="D43" s="8">
        <v>442.5</v>
      </c>
      <c r="E43" s="8">
        <v>15177.85</v>
      </c>
      <c r="F43" s="8">
        <v>34.299999999999997</v>
      </c>
    </row>
    <row r="44" spans="1:6" x14ac:dyDescent="0.25">
      <c r="A44" s="53"/>
      <c r="B44" s="6" t="s">
        <v>93</v>
      </c>
      <c r="C44" s="6" t="s">
        <v>95</v>
      </c>
      <c r="D44" s="8">
        <v>669.21</v>
      </c>
      <c r="E44" s="8">
        <v>26527.84</v>
      </c>
      <c r="F44" s="8">
        <v>39.64</v>
      </c>
    </row>
    <row r="45" spans="1:6" x14ac:dyDescent="0.25">
      <c r="A45" s="53"/>
      <c r="B45" s="57" t="s">
        <v>82</v>
      </c>
      <c r="C45" s="6" t="s">
        <v>83</v>
      </c>
      <c r="D45" s="8">
        <v>22.5</v>
      </c>
      <c r="E45" s="8">
        <v>2165.98</v>
      </c>
      <c r="F45" s="8">
        <v>96.27</v>
      </c>
    </row>
    <row r="46" spans="1:6" x14ac:dyDescent="0.25">
      <c r="A46" s="53"/>
      <c r="B46" s="57"/>
      <c r="C46" s="6" t="s">
        <v>86</v>
      </c>
      <c r="D46" s="8">
        <v>31</v>
      </c>
      <c r="E46" s="8">
        <v>906.1</v>
      </c>
      <c r="F46" s="8">
        <v>29.23</v>
      </c>
    </row>
    <row r="47" spans="1:6" x14ac:dyDescent="0.25">
      <c r="A47" s="10"/>
      <c r="B47" s="11"/>
      <c r="C47" s="12" t="s">
        <v>190</v>
      </c>
      <c r="D47" s="45">
        <f>SUM(E43:E46)</f>
        <v>44777.770000000004</v>
      </c>
      <c r="E47" s="45"/>
      <c r="F47" s="45"/>
    </row>
    <row r="48" spans="1:6" x14ac:dyDescent="0.25">
      <c r="A48" s="53" t="s">
        <v>134</v>
      </c>
      <c r="B48" s="57" t="s">
        <v>135</v>
      </c>
      <c r="C48" s="6" t="s">
        <v>136</v>
      </c>
      <c r="D48" s="8">
        <v>38.5</v>
      </c>
      <c r="E48" s="8">
        <v>930.78</v>
      </c>
      <c r="F48" s="8">
        <v>24.18</v>
      </c>
    </row>
    <row r="49" spans="1:6" x14ac:dyDescent="0.25">
      <c r="A49" s="53"/>
      <c r="B49" s="57"/>
      <c r="C49" s="6" t="s">
        <v>137</v>
      </c>
      <c r="D49" s="8">
        <v>3762.5</v>
      </c>
      <c r="E49" s="8">
        <v>87419.53</v>
      </c>
      <c r="F49" s="8">
        <v>23.23</v>
      </c>
    </row>
    <row r="50" spans="1:6" x14ac:dyDescent="0.25">
      <c r="A50" s="53"/>
      <c r="B50" s="57" t="s">
        <v>138</v>
      </c>
      <c r="C50" s="6" t="s">
        <v>139</v>
      </c>
      <c r="D50" s="8">
        <v>4500</v>
      </c>
      <c r="E50" s="8">
        <v>3059.74</v>
      </c>
      <c r="F50" s="8">
        <v>0.68</v>
      </c>
    </row>
    <row r="51" spans="1:6" x14ac:dyDescent="0.25">
      <c r="A51" s="53"/>
      <c r="B51" s="57"/>
      <c r="C51" s="6" t="s">
        <v>140</v>
      </c>
      <c r="D51" s="8">
        <v>1865805.35</v>
      </c>
      <c r="E51" s="8">
        <v>242001.26</v>
      </c>
      <c r="F51" s="8">
        <v>0.13</v>
      </c>
    </row>
    <row r="52" spans="1:6" x14ac:dyDescent="0.25">
      <c r="A52" s="53"/>
      <c r="B52" s="57"/>
      <c r="C52" s="6" t="s">
        <v>141</v>
      </c>
      <c r="D52" s="8">
        <v>402138.77</v>
      </c>
      <c r="E52" s="8">
        <v>149772.70000000001</v>
      </c>
      <c r="F52" s="8">
        <v>0.37</v>
      </c>
    </row>
    <row r="53" spans="1:6" x14ac:dyDescent="0.25">
      <c r="A53" s="53"/>
      <c r="B53" s="6" t="s">
        <v>143</v>
      </c>
      <c r="C53" s="6" t="s">
        <v>144</v>
      </c>
      <c r="D53" s="8">
        <v>139.01</v>
      </c>
      <c r="E53" s="8">
        <v>4960.2700000000004</v>
      </c>
      <c r="F53" s="8">
        <v>35.68</v>
      </c>
    </row>
    <row r="54" spans="1:6" x14ac:dyDescent="0.25">
      <c r="A54" s="10"/>
      <c r="B54" s="11"/>
      <c r="C54" s="12" t="s">
        <v>191</v>
      </c>
      <c r="D54" s="45">
        <f>SUM(E48:E53)</f>
        <v>488144.28</v>
      </c>
      <c r="E54" s="45"/>
      <c r="F54" s="45"/>
    </row>
    <row r="55" spans="1:6" x14ac:dyDescent="0.25">
      <c r="A55" s="53" t="s">
        <v>145</v>
      </c>
      <c r="B55" s="57" t="s">
        <v>146</v>
      </c>
      <c r="C55" s="6" t="s">
        <v>147</v>
      </c>
      <c r="D55" s="8">
        <v>125.5</v>
      </c>
      <c r="E55" s="8">
        <v>6007.05</v>
      </c>
      <c r="F55" s="8">
        <v>47.86</v>
      </c>
    </row>
    <row r="56" spans="1:6" x14ac:dyDescent="0.25">
      <c r="A56" s="53"/>
      <c r="B56" s="57"/>
      <c r="C56" s="6" t="s">
        <v>148</v>
      </c>
      <c r="D56" s="8">
        <v>2188.5</v>
      </c>
      <c r="E56" s="8">
        <v>6140.03</v>
      </c>
      <c r="F56" s="8">
        <v>2.81</v>
      </c>
    </row>
    <row r="57" spans="1:6" x14ac:dyDescent="0.25">
      <c r="A57" s="53"/>
      <c r="B57" s="57"/>
      <c r="C57" s="6" t="s">
        <v>149</v>
      </c>
      <c r="D57" s="8">
        <v>54.5</v>
      </c>
      <c r="E57" s="8">
        <v>1429.38</v>
      </c>
      <c r="F57" s="8">
        <v>26.23</v>
      </c>
    </row>
    <row r="58" spans="1:6" x14ac:dyDescent="0.25">
      <c r="A58" s="53"/>
      <c r="B58" s="57"/>
      <c r="C58" s="6" t="s">
        <v>150</v>
      </c>
      <c r="D58" s="8">
        <v>31.5</v>
      </c>
      <c r="E58" s="8">
        <v>713.73</v>
      </c>
      <c r="F58" s="8">
        <v>22.66</v>
      </c>
    </row>
    <row r="59" spans="1:6" x14ac:dyDescent="0.25">
      <c r="A59" s="53"/>
      <c r="B59" s="6" t="s">
        <v>151</v>
      </c>
      <c r="C59" s="6" t="s">
        <v>152</v>
      </c>
      <c r="D59" s="8">
        <v>80.5</v>
      </c>
      <c r="E59" s="8">
        <v>1742.72</v>
      </c>
      <c r="F59" s="8">
        <v>21.65</v>
      </c>
    </row>
    <row r="60" spans="1:6" x14ac:dyDescent="0.25">
      <c r="A60" s="53"/>
      <c r="B60" s="6" t="s">
        <v>153</v>
      </c>
      <c r="C60" s="6" t="s">
        <v>154</v>
      </c>
      <c r="D60" s="8">
        <v>18979.5</v>
      </c>
      <c r="E60" s="8">
        <v>497743.16</v>
      </c>
      <c r="F60" s="8">
        <v>26.23</v>
      </c>
    </row>
    <row r="61" spans="1:6" x14ac:dyDescent="0.25">
      <c r="A61" s="53"/>
      <c r="B61" s="57" t="s">
        <v>155</v>
      </c>
      <c r="C61" s="6" t="s">
        <v>156</v>
      </c>
      <c r="D61" s="8">
        <v>196</v>
      </c>
      <c r="E61" s="8">
        <v>6575.25</v>
      </c>
      <c r="F61" s="8">
        <v>33.549999999999997</v>
      </c>
    </row>
    <row r="62" spans="1:6" x14ac:dyDescent="0.25">
      <c r="A62" s="53"/>
      <c r="B62" s="57"/>
      <c r="C62" s="6" t="s">
        <v>157</v>
      </c>
      <c r="D62" s="8">
        <v>3630.5</v>
      </c>
      <c r="E62" s="8">
        <v>124955.34</v>
      </c>
      <c r="F62" s="8">
        <v>34.42</v>
      </c>
    </row>
    <row r="63" spans="1:6" x14ac:dyDescent="0.25">
      <c r="A63" s="53"/>
      <c r="B63" s="57"/>
      <c r="C63" s="6" t="s">
        <v>158</v>
      </c>
      <c r="D63" s="8">
        <v>4793</v>
      </c>
      <c r="E63" s="8">
        <v>154761.75</v>
      </c>
      <c r="F63" s="8">
        <v>32.29</v>
      </c>
    </row>
    <row r="64" spans="1:6" x14ac:dyDescent="0.25">
      <c r="A64" s="53"/>
      <c r="B64" s="57"/>
      <c r="C64" s="6" t="s">
        <v>159</v>
      </c>
      <c r="D64" s="8">
        <v>738.5</v>
      </c>
      <c r="E64" s="8">
        <v>25997.72</v>
      </c>
      <c r="F64" s="8">
        <v>35.200000000000003</v>
      </c>
    </row>
    <row r="65" spans="1:6" x14ac:dyDescent="0.25">
      <c r="A65" s="53"/>
      <c r="B65" s="57"/>
      <c r="C65" s="6" t="s">
        <v>160</v>
      </c>
      <c r="D65" s="8">
        <v>196</v>
      </c>
      <c r="E65" s="8">
        <v>11978.86</v>
      </c>
      <c r="F65" s="8">
        <v>61.12</v>
      </c>
    </row>
    <row r="66" spans="1:6" x14ac:dyDescent="0.25">
      <c r="A66" s="10"/>
      <c r="B66" s="11"/>
      <c r="C66" s="12" t="s">
        <v>192</v>
      </c>
      <c r="D66" s="45">
        <f>SUM(E55:E65)</f>
        <v>838044.98999999987</v>
      </c>
      <c r="E66" s="45"/>
      <c r="F66" s="45"/>
    </row>
    <row r="67" spans="1:6" ht="15.75" x14ac:dyDescent="0.25">
      <c r="A67" s="14" t="s">
        <v>161</v>
      </c>
      <c r="B67" s="15"/>
      <c r="C67" s="16"/>
      <c r="D67" s="50">
        <f>D66+D54+D47+D42+D35+D25+D15+D6+D3</f>
        <v>2994304.8999999994</v>
      </c>
      <c r="E67" s="51"/>
      <c r="F67" s="52"/>
    </row>
  </sheetData>
  <sortState ref="B43:F46">
    <sortCondition ref="C43:C46"/>
  </sortState>
  <mergeCells count="33">
    <mergeCell ref="D67:F67"/>
    <mergeCell ref="A1:C1"/>
    <mergeCell ref="D3:F3"/>
    <mergeCell ref="D6:F6"/>
    <mergeCell ref="D15:F15"/>
    <mergeCell ref="D25:F25"/>
    <mergeCell ref="D35:F35"/>
    <mergeCell ref="D42:F42"/>
    <mergeCell ref="D47:F47"/>
    <mergeCell ref="D54:F54"/>
    <mergeCell ref="D66:F66"/>
    <mergeCell ref="A55:A65"/>
    <mergeCell ref="A48:A53"/>
    <mergeCell ref="A43:A46"/>
    <mergeCell ref="A36:A41"/>
    <mergeCell ref="A26:A34"/>
    <mergeCell ref="A16:A24"/>
    <mergeCell ref="A7:A14"/>
    <mergeCell ref="A4:A5"/>
    <mergeCell ref="B36:B41"/>
    <mergeCell ref="B33:B34"/>
    <mergeCell ref="B30:B31"/>
    <mergeCell ref="B27:B29"/>
    <mergeCell ref="B22:B23"/>
    <mergeCell ref="B19:B21"/>
    <mergeCell ref="B16:B17"/>
    <mergeCell ref="B11:B14"/>
    <mergeCell ref="B7:B10"/>
    <mergeCell ref="B45:B46"/>
    <mergeCell ref="B50:B52"/>
    <mergeCell ref="B48:B49"/>
    <mergeCell ref="B61:B65"/>
    <mergeCell ref="B55:B58"/>
  </mergeCells>
  <pageMargins left="0.7" right="0.7" top="0.75" bottom="0.75" header="0.3" footer="0.3"/>
  <pageSetup paperSize="8" scale="6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opLeftCell="A28" workbookViewId="0">
      <selection activeCell="D64" sqref="D64:F64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51.42578125" bestFit="1" customWidth="1"/>
    <col min="4" max="4" width="26.42578125" style="1" bestFit="1" customWidth="1"/>
    <col min="5" max="5" width="25.28515625" style="1" bestFit="1" customWidth="1"/>
    <col min="6" max="6" width="24" style="1" customWidth="1"/>
  </cols>
  <sheetData>
    <row r="1" spans="1:6" ht="30" customHeight="1" x14ac:dyDescent="0.25">
      <c r="A1" s="44" t="s">
        <v>177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513026.43999999994</v>
      </c>
      <c r="F2" s="8"/>
    </row>
    <row r="3" spans="1:6" x14ac:dyDescent="0.25">
      <c r="A3" s="10"/>
      <c r="B3" s="18"/>
      <c r="C3" s="12" t="s">
        <v>184</v>
      </c>
      <c r="D3" s="45">
        <f>SUM(E2:E2)</f>
        <v>513026.43999999994</v>
      </c>
      <c r="E3" s="45"/>
      <c r="F3" s="45"/>
    </row>
    <row r="4" spans="1:6" x14ac:dyDescent="0.25">
      <c r="A4" s="53" t="s">
        <v>2</v>
      </c>
      <c r="B4" s="57" t="s">
        <v>3</v>
      </c>
      <c r="C4" s="6" t="s">
        <v>4</v>
      </c>
      <c r="D4" s="8">
        <v>35</v>
      </c>
      <c r="E4" s="8">
        <v>2787.12</v>
      </c>
      <c r="F4" s="8">
        <v>79.63</v>
      </c>
    </row>
    <row r="5" spans="1:6" x14ac:dyDescent="0.25">
      <c r="A5" s="53"/>
      <c r="B5" s="57"/>
      <c r="C5" s="6" t="s">
        <v>5</v>
      </c>
      <c r="D5" s="8">
        <v>102</v>
      </c>
      <c r="E5" s="8">
        <v>11906.13</v>
      </c>
      <c r="F5" s="8">
        <v>116.73</v>
      </c>
    </row>
    <row r="6" spans="1:6" x14ac:dyDescent="0.25">
      <c r="A6" s="53"/>
      <c r="B6" s="57"/>
      <c r="C6" s="6" t="s">
        <v>6</v>
      </c>
      <c r="D6" s="8">
        <v>122.5</v>
      </c>
      <c r="E6" s="8">
        <v>24573.79</v>
      </c>
      <c r="F6" s="8">
        <v>200.6</v>
      </c>
    </row>
    <row r="7" spans="1:6" x14ac:dyDescent="0.25">
      <c r="A7" s="53"/>
      <c r="B7" s="6" t="s">
        <v>7</v>
      </c>
      <c r="C7" s="6" t="s">
        <v>8</v>
      </c>
      <c r="D7" s="8">
        <v>360406</v>
      </c>
      <c r="E7" s="8">
        <v>56370.54</v>
      </c>
      <c r="F7" s="8">
        <v>0.16999999999999998</v>
      </c>
    </row>
    <row r="8" spans="1:6" x14ac:dyDescent="0.25">
      <c r="A8" s="10"/>
      <c r="B8" s="11"/>
      <c r="C8" s="12" t="s">
        <v>185</v>
      </c>
      <c r="D8" s="45">
        <f>SUM(E4:E7)</f>
        <v>95637.58</v>
      </c>
      <c r="E8" s="45"/>
      <c r="F8" s="45"/>
    </row>
    <row r="9" spans="1:6" x14ac:dyDescent="0.25">
      <c r="A9" s="53" t="s">
        <v>9</v>
      </c>
      <c r="B9" s="57" t="s">
        <v>10</v>
      </c>
      <c r="C9" s="6" t="s">
        <v>11</v>
      </c>
      <c r="D9" s="8">
        <v>1045.5</v>
      </c>
      <c r="E9" s="8">
        <v>19070.7</v>
      </c>
      <c r="F9" s="8">
        <v>18.239999999999998</v>
      </c>
    </row>
    <row r="10" spans="1:6" x14ac:dyDescent="0.25">
      <c r="A10" s="53"/>
      <c r="B10" s="57"/>
      <c r="C10" s="6" t="s">
        <v>12</v>
      </c>
      <c r="D10" s="8">
        <v>100</v>
      </c>
      <c r="E10" s="8">
        <v>11654</v>
      </c>
      <c r="F10" s="8">
        <v>116.54</v>
      </c>
    </row>
    <row r="11" spans="1:6" x14ac:dyDescent="0.25">
      <c r="A11" s="53"/>
      <c r="B11" s="57"/>
      <c r="C11" s="6" t="s">
        <v>13</v>
      </c>
      <c r="D11" s="8">
        <v>164</v>
      </c>
      <c r="E11" s="8">
        <v>11497.02</v>
      </c>
      <c r="F11" s="8">
        <v>69.959999999999994</v>
      </c>
    </row>
    <row r="12" spans="1:6" x14ac:dyDescent="0.25">
      <c r="A12" s="53"/>
      <c r="B12" s="57"/>
      <c r="C12" s="6" t="s">
        <v>14</v>
      </c>
      <c r="D12" s="8">
        <v>150</v>
      </c>
      <c r="E12" s="8">
        <v>238.38</v>
      </c>
      <c r="F12" s="8">
        <v>1.59</v>
      </c>
    </row>
    <row r="13" spans="1:6" x14ac:dyDescent="0.25">
      <c r="A13" s="53"/>
      <c r="B13" s="57" t="s">
        <v>23</v>
      </c>
      <c r="C13" s="6" t="s">
        <v>25</v>
      </c>
      <c r="D13" s="8">
        <v>417</v>
      </c>
      <c r="E13" s="8">
        <v>16501.48</v>
      </c>
      <c r="F13" s="8">
        <v>39.57</v>
      </c>
    </row>
    <row r="14" spans="1:6" x14ac:dyDescent="0.25">
      <c r="A14" s="53"/>
      <c r="B14" s="57"/>
      <c r="C14" s="6" t="s">
        <v>26</v>
      </c>
      <c r="D14" s="8">
        <v>274.5</v>
      </c>
      <c r="E14" s="8">
        <v>16313.25</v>
      </c>
      <c r="F14" s="8">
        <v>56.32</v>
      </c>
    </row>
    <row r="15" spans="1:6" x14ac:dyDescent="0.25">
      <c r="A15" s="53"/>
      <c r="B15" s="57"/>
      <c r="C15" s="6" t="s">
        <v>27</v>
      </c>
      <c r="D15" s="8">
        <v>3446</v>
      </c>
      <c r="E15" s="8">
        <v>152776.49</v>
      </c>
      <c r="F15" s="8">
        <v>44.27</v>
      </c>
    </row>
    <row r="16" spans="1:6" x14ac:dyDescent="0.25">
      <c r="A16" s="10"/>
      <c r="B16" s="11"/>
      <c r="C16" s="12" t="s">
        <v>186</v>
      </c>
      <c r="D16" s="45">
        <f>SUM(E9:E15)</f>
        <v>228051.32</v>
      </c>
      <c r="E16" s="45"/>
      <c r="F16" s="45"/>
    </row>
    <row r="17" spans="1:6" x14ac:dyDescent="0.25">
      <c r="A17" s="53" t="s">
        <v>28</v>
      </c>
      <c r="B17" s="57" t="s">
        <v>29</v>
      </c>
      <c r="C17" s="6" t="s">
        <v>30</v>
      </c>
      <c r="D17" s="8">
        <v>220</v>
      </c>
      <c r="E17" s="8">
        <v>2740.74</v>
      </c>
      <c r="F17" s="8">
        <v>12.46</v>
      </c>
    </row>
    <row r="18" spans="1:6" x14ac:dyDescent="0.25">
      <c r="A18" s="53"/>
      <c r="B18" s="57"/>
      <c r="C18" s="6" t="s">
        <v>31</v>
      </c>
      <c r="D18" s="8">
        <v>1599.5</v>
      </c>
      <c r="E18" s="8">
        <v>208299.66000000003</v>
      </c>
      <c r="F18" s="8">
        <v>116.855</v>
      </c>
    </row>
    <row r="19" spans="1:6" x14ac:dyDescent="0.25">
      <c r="A19" s="53"/>
      <c r="B19" s="6" t="s">
        <v>32</v>
      </c>
      <c r="C19" s="6" t="s">
        <v>33</v>
      </c>
      <c r="D19" s="8">
        <v>60</v>
      </c>
      <c r="E19" s="8">
        <v>1999.26</v>
      </c>
      <c r="F19" s="8">
        <v>33.32</v>
      </c>
    </row>
    <row r="20" spans="1:6" x14ac:dyDescent="0.25">
      <c r="A20" s="53"/>
      <c r="B20" s="6" t="s">
        <v>35</v>
      </c>
      <c r="C20" s="6" t="s">
        <v>36</v>
      </c>
      <c r="D20" s="8">
        <v>700</v>
      </c>
      <c r="E20" s="8">
        <v>5639.82</v>
      </c>
      <c r="F20" s="8">
        <v>8.06</v>
      </c>
    </row>
    <row r="21" spans="1:6" x14ac:dyDescent="0.25">
      <c r="A21" s="53"/>
      <c r="B21" s="6" t="s">
        <v>42</v>
      </c>
      <c r="C21" s="6" t="s">
        <v>43</v>
      </c>
      <c r="D21" s="8">
        <v>914</v>
      </c>
      <c r="E21" s="8">
        <v>32907.370000000003</v>
      </c>
      <c r="F21" s="8">
        <v>36</v>
      </c>
    </row>
    <row r="22" spans="1:6" x14ac:dyDescent="0.25">
      <c r="A22" s="53"/>
      <c r="B22" s="6" t="s">
        <v>44</v>
      </c>
      <c r="C22" s="6" t="s">
        <v>45</v>
      </c>
      <c r="D22" s="8">
        <v>116.5</v>
      </c>
      <c r="E22" s="8">
        <v>10454.15</v>
      </c>
      <c r="F22" s="8">
        <v>89.74</v>
      </c>
    </row>
    <row r="23" spans="1:6" x14ac:dyDescent="0.25">
      <c r="A23" s="10"/>
      <c r="B23" s="11"/>
      <c r="C23" s="12" t="s">
        <v>187</v>
      </c>
      <c r="D23" s="45">
        <f>SUM(E17:E22)</f>
        <v>262041.00000000003</v>
      </c>
      <c r="E23" s="45"/>
      <c r="F23" s="45"/>
    </row>
    <row r="24" spans="1:6" x14ac:dyDescent="0.25">
      <c r="A24" s="53" t="s">
        <v>47</v>
      </c>
      <c r="B24" s="6" t="s">
        <v>48</v>
      </c>
      <c r="C24" s="6" t="s">
        <v>49</v>
      </c>
      <c r="D24" s="8">
        <v>767.5</v>
      </c>
      <c r="E24" s="8">
        <v>31102.41</v>
      </c>
      <c r="F24" s="8">
        <v>40.520000000000003</v>
      </c>
    </row>
    <row r="25" spans="1:6" x14ac:dyDescent="0.25">
      <c r="A25" s="53"/>
      <c r="B25" s="57" t="s">
        <v>58</v>
      </c>
      <c r="C25" s="6" t="s">
        <v>59</v>
      </c>
      <c r="D25" s="8">
        <v>58137.5</v>
      </c>
      <c r="E25" s="8">
        <v>47600.649999999994</v>
      </c>
      <c r="F25" s="8">
        <v>16.324999999999999</v>
      </c>
    </row>
    <row r="26" spans="1:6" x14ac:dyDescent="0.25">
      <c r="A26" s="53"/>
      <c r="B26" s="57"/>
      <c r="C26" s="6" t="s">
        <v>60</v>
      </c>
      <c r="D26" s="8">
        <v>15</v>
      </c>
      <c r="E26" s="8">
        <v>2222.23</v>
      </c>
      <c r="F26" s="8">
        <v>148.15</v>
      </c>
    </row>
    <row r="27" spans="1:6" x14ac:dyDescent="0.25">
      <c r="A27" s="53"/>
      <c r="B27" s="57" t="s">
        <v>61</v>
      </c>
      <c r="C27" s="6" t="s">
        <v>62</v>
      </c>
      <c r="D27" s="8">
        <v>30</v>
      </c>
      <c r="E27" s="8">
        <v>6651.11</v>
      </c>
      <c r="F27" s="8">
        <v>221.7</v>
      </c>
    </row>
    <row r="28" spans="1:6" x14ac:dyDescent="0.25">
      <c r="A28" s="53"/>
      <c r="B28" s="57"/>
      <c r="C28" s="6" t="s">
        <v>64</v>
      </c>
      <c r="D28" s="8">
        <v>567.5</v>
      </c>
      <c r="E28" s="8">
        <v>19609.23</v>
      </c>
      <c r="F28" s="8">
        <v>34.549999999999997</v>
      </c>
    </row>
    <row r="29" spans="1:6" x14ac:dyDescent="0.25">
      <c r="A29" s="53"/>
      <c r="B29" s="57" t="s">
        <v>66</v>
      </c>
      <c r="C29" s="6" t="s">
        <v>67</v>
      </c>
      <c r="D29" s="8">
        <v>2122</v>
      </c>
      <c r="E29" s="8">
        <v>51146.5</v>
      </c>
      <c r="F29" s="8">
        <v>24.08</v>
      </c>
    </row>
    <row r="30" spans="1:6" x14ac:dyDescent="0.25">
      <c r="A30" s="53"/>
      <c r="B30" s="57"/>
      <c r="C30" s="6" t="s">
        <v>68</v>
      </c>
      <c r="D30" s="33" t="s">
        <v>193</v>
      </c>
      <c r="E30" s="8">
        <v>216.47</v>
      </c>
      <c r="F30" s="33" t="s">
        <v>193</v>
      </c>
    </row>
    <row r="31" spans="1:6" x14ac:dyDescent="0.25">
      <c r="A31" s="10"/>
      <c r="B31" s="11"/>
      <c r="C31" s="12" t="s">
        <v>188</v>
      </c>
      <c r="D31" s="45">
        <f>SUM(E24:E30)</f>
        <v>158548.6</v>
      </c>
      <c r="E31" s="45"/>
      <c r="F31" s="45"/>
    </row>
    <row r="32" spans="1:6" x14ac:dyDescent="0.25">
      <c r="A32" s="53" t="s">
        <v>69</v>
      </c>
      <c r="B32" s="57" t="s">
        <v>70</v>
      </c>
      <c r="C32" s="6" t="s">
        <v>71</v>
      </c>
      <c r="D32" s="8">
        <v>289.5</v>
      </c>
      <c r="E32" s="8">
        <v>14155.41</v>
      </c>
      <c r="F32" s="8">
        <v>48.9</v>
      </c>
    </row>
    <row r="33" spans="1:6" x14ac:dyDescent="0.25">
      <c r="A33" s="53"/>
      <c r="B33" s="57"/>
      <c r="C33" s="6" t="s">
        <v>72</v>
      </c>
      <c r="D33" s="8">
        <v>509</v>
      </c>
      <c r="E33" s="8">
        <v>26533.27</v>
      </c>
      <c r="F33" s="8">
        <v>52.13</v>
      </c>
    </row>
    <row r="34" spans="1:6" x14ac:dyDescent="0.25">
      <c r="A34" s="53"/>
      <c r="B34" s="57"/>
      <c r="C34" s="6" t="s">
        <v>73</v>
      </c>
      <c r="D34" s="8">
        <v>623.5</v>
      </c>
      <c r="E34" s="8">
        <v>20663.14</v>
      </c>
      <c r="F34" s="8">
        <v>35.325000000000003</v>
      </c>
    </row>
    <row r="35" spans="1:6" x14ac:dyDescent="0.25">
      <c r="A35" s="53"/>
      <c r="B35" s="57"/>
      <c r="C35" s="6" t="s">
        <v>74</v>
      </c>
      <c r="D35" s="8">
        <v>18</v>
      </c>
      <c r="E35" s="8">
        <v>780.26</v>
      </c>
      <c r="F35" s="8">
        <v>43.35</v>
      </c>
    </row>
    <row r="36" spans="1:6" x14ac:dyDescent="0.25">
      <c r="A36" s="53"/>
      <c r="B36" s="57"/>
      <c r="C36" s="6" t="s">
        <v>75</v>
      </c>
      <c r="D36" s="8">
        <v>51</v>
      </c>
      <c r="E36" s="8">
        <v>2238.69</v>
      </c>
      <c r="F36" s="8">
        <v>43.9</v>
      </c>
    </row>
    <row r="37" spans="1:6" x14ac:dyDescent="0.25">
      <c r="A37" s="10"/>
      <c r="B37" s="11"/>
      <c r="C37" s="12" t="s">
        <v>189</v>
      </c>
      <c r="D37" s="45">
        <f>SUM(E32:E36)</f>
        <v>64370.770000000004</v>
      </c>
      <c r="E37" s="45"/>
      <c r="F37" s="45"/>
    </row>
    <row r="38" spans="1:6" x14ac:dyDescent="0.25">
      <c r="A38" s="53" t="s">
        <v>79</v>
      </c>
      <c r="B38" s="6" t="s">
        <v>80</v>
      </c>
      <c r="C38" s="6" t="s">
        <v>81</v>
      </c>
      <c r="D38" s="8">
        <v>69</v>
      </c>
      <c r="E38" s="8">
        <v>3068.69</v>
      </c>
      <c r="F38" s="8">
        <v>44.47</v>
      </c>
    </row>
    <row r="39" spans="1:6" x14ac:dyDescent="0.25">
      <c r="A39" s="53"/>
      <c r="B39" s="6" t="s">
        <v>96</v>
      </c>
      <c r="C39" s="6" t="s">
        <v>97</v>
      </c>
      <c r="D39" s="8">
        <v>243</v>
      </c>
      <c r="E39" s="8">
        <v>8995.86</v>
      </c>
      <c r="F39" s="8">
        <v>37.020000000000003</v>
      </c>
    </row>
    <row r="40" spans="1:6" x14ac:dyDescent="0.25">
      <c r="A40" s="53"/>
      <c r="B40" s="6" t="s">
        <v>131</v>
      </c>
      <c r="C40" s="6" t="s">
        <v>133</v>
      </c>
      <c r="D40" s="8">
        <v>160</v>
      </c>
      <c r="E40" s="8">
        <v>6143.34</v>
      </c>
      <c r="F40" s="8">
        <v>38.4</v>
      </c>
    </row>
    <row r="41" spans="1:6" x14ac:dyDescent="0.25">
      <c r="A41" s="53"/>
      <c r="B41" s="57" t="s">
        <v>93</v>
      </c>
      <c r="C41" s="6" t="s">
        <v>94</v>
      </c>
      <c r="D41" s="8">
        <v>110.5</v>
      </c>
      <c r="E41" s="8">
        <v>3543.22</v>
      </c>
      <c r="F41" s="8">
        <v>33.545000000000002</v>
      </c>
    </row>
    <row r="42" spans="1:6" x14ac:dyDescent="0.25">
      <c r="A42" s="53"/>
      <c r="B42" s="57"/>
      <c r="C42" s="6" t="s">
        <v>95</v>
      </c>
      <c r="D42" s="8">
        <v>1403</v>
      </c>
      <c r="E42" s="8">
        <v>17289.73</v>
      </c>
      <c r="F42" s="8">
        <v>12.18</v>
      </c>
    </row>
    <row r="43" spans="1:6" x14ac:dyDescent="0.25">
      <c r="A43" s="53"/>
      <c r="B43" s="57" t="s">
        <v>82</v>
      </c>
      <c r="C43" s="6" t="s">
        <v>83</v>
      </c>
      <c r="D43" s="8">
        <v>47.5</v>
      </c>
      <c r="E43" s="8">
        <v>1497.29</v>
      </c>
      <c r="F43" s="8">
        <v>31.52</v>
      </c>
    </row>
    <row r="44" spans="1:6" x14ac:dyDescent="0.25">
      <c r="A44" s="53"/>
      <c r="B44" s="57"/>
      <c r="C44" s="6" t="s">
        <v>85</v>
      </c>
      <c r="D44" s="8">
        <v>1984.5</v>
      </c>
      <c r="E44" s="8">
        <v>28115.9</v>
      </c>
      <c r="F44" s="8">
        <v>14.17</v>
      </c>
    </row>
    <row r="45" spans="1:6" x14ac:dyDescent="0.25">
      <c r="A45" s="53"/>
      <c r="B45" s="57"/>
      <c r="C45" s="6" t="s">
        <v>86</v>
      </c>
      <c r="D45" s="8">
        <v>254</v>
      </c>
      <c r="E45" s="8">
        <v>11590.63</v>
      </c>
      <c r="F45" s="8">
        <v>45.63</v>
      </c>
    </row>
    <row r="46" spans="1:6" x14ac:dyDescent="0.25">
      <c r="A46" s="10"/>
      <c r="B46" s="11"/>
      <c r="C46" s="12" t="s">
        <v>190</v>
      </c>
      <c r="D46" s="45">
        <f>SUM(E38:E45)</f>
        <v>80244.66</v>
      </c>
      <c r="E46" s="45"/>
      <c r="F46" s="45"/>
    </row>
    <row r="47" spans="1:6" x14ac:dyDescent="0.25">
      <c r="A47" s="53" t="s">
        <v>134</v>
      </c>
      <c r="B47" s="57" t="s">
        <v>135</v>
      </c>
      <c r="C47" s="6" t="s">
        <v>136</v>
      </c>
      <c r="D47" s="8">
        <v>1211</v>
      </c>
      <c r="E47" s="8">
        <v>43979.72</v>
      </c>
      <c r="F47" s="8">
        <v>32.840000000000003</v>
      </c>
    </row>
    <row r="48" spans="1:6" x14ac:dyDescent="0.25">
      <c r="A48" s="53"/>
      <c r="B48" s="57"/>
      <c r="C48" s="6" t="s">
        <v>137</v>
      </c>
      <c r="D48" s="8">
        <v>2387.5</v>
      </c>
      <c r="E48" s="8">
        <v>83083.740000000005</v>
      </c>
      <c r="F48" s="8">
        <v>34.799999999999997</v>
      </c>
    </row>
    <row r="49" spans="1:6" x14ac:dyDescent="0.25">
      <c r="A49" s="53"/>
      <c r="B49" s="57" t="s">
        <v>138</v>
      </c>
      <c r="C49" s="6" t="s">
        <v>139</v>
      </c>
      <c r="D49" s="8">
        <v>347502</v>
      </c>
      <c r="E49" s="8">
        <v>37873.4</v>
      </c>
      <c r="F49" s="8">
        <v>0.11</v>
      </c>
    </row>
    <row r="50" spans="1:6" x14ac:dyDescent="0.25">
      <c r="A50" s="53"/>
      <c r="B50" s="57"/>
      <c r="C50" s="6" t="s">
        <v>140</v>
      </c>
      <c r="D50" s="8">
        <v>1263546.5</v>
      </c>
      <c r="E50" s="8">
        <v>99919.42</v>
      </c>
      <c r="F50" s="8">
        <v>0.08</v>
      </c>
    </row>
    <row r="51" spans="1:6" x14ac:dyDescent="0.25">
      <c r="A51" s="53"/>
      <c r="B51" s="57"/>
      <c r="C51" s="6" t="s">
        <v>141</v>
      </c>
      <c r="D51" s="8">
        <v>229146</v>
      </c>
      <c r="E51" s="8">
        <v>79724.05</v>
      </c>
      <c r="F51" s="8">
        <v>14.495000000000001</v>
      </c>
    </row>
    <row r="52" spans="1:6" x14ac:dyDescent="0.25">
      <c r="A52" s="53"/>
      <c r="B52" s="57"/>
      <c r="C52" s="6" t="s">
        <v>142</v>
      </c>
      <c r="D52" s="8">
        <v>1488403</v>
      </c>
      <c r="E52" s="8">
        <v>60401.39</v>
      </c>
      <c r="F52" s="8">
        <v>3.5000000000000003E-2</v>
      </c>
    </row>
    <row r="53" spans="1:6" x14ac:dyDescent="0.25">
      <c r="A53" s="10"/>
      <c r="B53" s="11"/>
      <c r="C53" s="12" t="s">
        <v>191</v>
      </c>
      <c r="D53" s="45">
        <f>SUM(E47:E52)</f>
        <v>404981.72000000003</v>
      </c>
      <c r="E53" s="45"/>
      <c r="F53" s="45"/>
    </row>
    <row r="54" spans="1:6" x14ac:dyDescent="0.25">
      <c r="A54" s="53" t="s">
        <v>145</v>
      </c>
      <c r="B54" s="57" t="s">
        <v>146</v>
      </c>
      <c r="C54" s="6" t="s">
        <v>147</v>
      </c>
      <c r="D54" s="8">
        <v>27</v>
      </c>
      <c r="E54" s="8">
        <v>1512.33</v>
      </c>
      <c r="F54" s="8">
        <v>56.01</v>
      </c>
    </row>
    <row r="55" spans="1:6" x14ac:dyDescent="0.25">
      <c r="A55" s="53"/>
      <c r="B55" s="57"/>
      <c r="C55" s="6" t="s">
        <v>148</v>
      </c>
      <c r="D55" s="8">
        <v>2634</v>
      </c>
      <c r="E55" s="8">
        <v>7478.57</v>
      </c>
      <c r="F55" s="8">
        <v>2.84</v>
      </c>
    </row>
    <row r="56" spans="1:6" x14ac:dyDescent="0.25">
      <c r="A56" s="53"/>
      <c r="B56" s="57"/>
      <c r="C56" s="6" t="s">
        <v>149</v>
      </c>
      <c r="D56" s="8">
        <v>1179.25</v>
      </c>
      <c r="E56" s="8">
        <v>38908.5</v>
      </c>
      <c r="F56" s="8">
        <v>31.919999999999998</v>
      </c>
    </row>
    <row r="57" spans="1:6" x14ac:dyDescent="0.25">
      <c r="A57" s="53"/>
      <c r="B57" s="57"/>
      <c r="C57" s="6" t="s">
        <v>150</v>
      </c>
      <c r="D57" s="8">
        <v>11.5</v>
      </c>
      <c r="E57" s="8">
        <v>395.64</v>
      </c>
      <c r="F57" s="8">
        <v>34.4</v>
      </c>
    </row>
    <row r="58" spans="1:6" x14ac:dyDescent="0.25">
      <c r="A58" s="53"/>
      <c r="B58" s="6" t="s">
        <v>153</v>
      </c>
      <c r="C58" s="6" t="s">
        <v>154</v>
      </c>
      <c r="D58" s="8">
        <v>17073</v>
      </c>
      <c r="E58" s="8">
        <v>695598.38</v>
      </c>
      <c r="F58" s="8">
        <v>39.49</v>
      </c>
    </row>
    <row r="59" spans="1:6" x14ac:dyDescent="0.25">
      <c r="A59" s="53"/>
      <c r="B59" s="57" t="s">
        <v>155</v>
      </c>
      <c r="C59" s="6" t="s">
        <v>157</v>
      </c>
      <c r="D59" s="8">
        <v>50</v>
      </c>
      <c r="E59" s="8">
        <v>1919.31</v>
      </c>
      <c r="F59" s="8">
        <v>38.39</v>
      </c>
    </row>
    <row r="60" spans="1:6" x14ac:dyDescent="0.25">
      <c r="A60" s="53"/>
      <c r="B60" s="57"/>
      <c r="C60" s="6" t="s">
        <v>158</v>
      </c>
      <c r="D60" s="8">
        <v>1799.5</v>
      </c>
      <c r="E60" s="8">
        <v>43940.3</v>
      </c>
      <c r="F60" s="8">
        <v>24.42</v>
      </c>
    </row>
    <row r="61" spans="1:6" x14ac:dyDescent="0.25">
      <c r="A61" s="53"/>
      <c r="B61" s="57"/>
      <c r="C61" s="6" t="s">
        <v>159</v>
      </c>
      <c r="D61" s="8">
        <v>889</v>
      </c>
      <c r="E61" s="8">
        <v>30901.4</v>
      </c>
      <c r="F61" s="8">
        <v>34.76</v>
      </c>
    </row>
    <row r="62" spans="1:6" x14ac:dyDescent="0.25">
      <c r="A62" s="53"/>
      <c r="B62" s="57"/>
      <c r="C62" s="6" t="s">
        <v>160</v>
      </c>
      <c r="D62" s="8">
        <v>41.5</v>
      </c>
      <c r="E62" s="8">
        <v>1767.31</v>
      </c>
      <c r="F62" s="8">
        <v>42.59</v>
      </c>
    </row>
    <row r="63" spans="1:6" x14ac:dyDescent="0.25">
      <c r="A63" s="10"/>
      <c r="B63" s="11"/>
      <c r="C63" s="12" t="s">
        <v>192</v>
      </c>
      <c r="D63" s="45">
        <f>SUM(E54:E62)</f>
        <v>822421.74000000022</v>
      </c>
      <c r="E63" s="45"/>
      <c r="F63" s="45"/>
    </row>
    <row r="64" spans="1:6" ht="15.75" x14ac:dyDescent="0.25">
      <c r="A64" s="14" t="s">
        <v>161</v>
      </c>
      <c r="B64" s="15"/>
      <c r="C64" s="16"/>
      <c r="D64" s="50">
        <f>D63+D53+D46+D37+D31+D23+D16+D8+D3</f>
        <v>2629323.83</v>
      </c>
      <c r="E64" s="51"/>
      <c r="F64" s="52"/>
    </row>
  </sheetData>
  <sortState ref="B38:F45">
    <sortCondition ref="C38:C45"/>
  </sortState>
  <mergeCells count="33">
    <mergeCell ref="D64:F64"/>
    <mergeCell ref="A4:A7"/>
    <mergeCell ref="A1:C1"/>
    <mergeCell ref="D3:F3"/>
    <mergeCell ref="D8:F8"/>
    <mergeCell ref="D16:F16"/>
    <mergeCell ref="D23:F23"/>
    <mergeCell ref="D31:F31"/>
    <mergeCell ref="D37:F37"/>
    <mergeCell ref="D46:F46"/>
    <mergeCell ref="D53:F53"/>
    <mergeCell ref="D63:F63"/>
    <mergeCell ref="A54:A62"/>
    <mergeCell ref="A47:A52"/>
    <mergeCell ref="A38:A45"/>
    <mergeCell ref="A32:A36"/>
    <mergeCell ref="A24:A30"/>
    <mergeCell ref="A17:A22"/>
    <mergeCell ref="A9:A15"/>
    <mergeCell ref="B29:B30"/>
    <mergeCell ref="B27:B28"/>
    <mergeCell ref="B25:B26"/>
    <mergeCell ref="B17:B18"/>
    <mergeCell ref="B13:B15"/>
    <mergeCell ref="B9:B12"/>
    <mergeCell ref="B4:B6"/>
    <mergeCell ref="B32:B36"/>
    <mergeCell ref="B43:B45"/>
    <mergeCell ref="B41:B42"/>
    <mergeCell ref="B59:B62"/>
    <mergeCell ref="B54:B57"/>
    <mergeCell ref="B49:B52"/>
    <mergeCell ref="B47:B48"/>
  </mergeCells>
  <pageMargins left="0.7" right="0.7" top="0.75" bottom="0.75" header="0.3" footer="0.3"/>
  <pageSetup paperSize="8" scale="6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opLeftCell="A34" workbookViewId="0">
      <selection activeCell="D66" sqref="D66:F66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49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178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1016722.7899999999</v>
      </c>
      <c r="F2" s="8"/>
    </row>
    <row r="3" spans="1:6" x14ac:dyDescent="0.25">
      <c r="A3" s="10"/>
      <c r="B3" s="18"/>
      <c r="C3" s="12" t="s">
        <v>184</v>
      </c>
      <c r="D3" s="45">
        <f>SUM(E2:E2)</f>
        <v>1016722.7899999999</v>
      </c>
      <c r="E3" s="45"/>
      <c r="F3" s="45"/>
    </row>
    <row r="4" spans="1:6" x14ac:dyDescent="0.25">
      <c r="A4" s="53" t="s">
        <v>2</v>
      </c>
      <c r="B4" s="6" t="s">
        <v>3</v>
      </c>
      <c r="C4" s="6" t="s">
        <v>6</v>
      </c>
      <c r="D4" s="8">
        <v>99.63</v>
      </c>
      <c r="E4" s="8">
        <v>20610.069999999996</v>
      </c>
      <c r="F4" s="8">
        <v>186.25333333333333</v>
      </c>
    </row>
    <row r="5" spans="1:6" x14ac:dyDescent="0.25">
      <c r="A5" s="53"/>
      <c r="B5" s="6" t="s">
        <v>7</v>
      </c>
      <c r="C5" s="6" t="s">
        <v>8</v>
      </c>
      <c r="D5" s="8">
        <v>697429.5</v>
      </c>
      <c r="E5" s="8">
        <v>30296.9</v>
      </c>
      <c r="F5" s="8">
        <v>7.6666666666666675E-2</v>
      </c>
    </row>
    <row r="6" spans="1:6" x14ac:dyDescent="0.25">
      <c r="A6" s="10"/>
      <c r="B6" s="11"/>
      <c r="C6" s="12" t="s">
        <v>185</v>
      </c>
      <c r="D6" s="45">
        <f>SUM(E4:E5)</f>
        <v>50906.97</v>
      </c>
      <c r="E6" s="45"/>
      <c r="F6" s="45"/>
    </row>
    <row r="7" spans="1:6" x14ac:dyDescent="0.25">
      <c r="A7" s="53" t="s">
        <v>9</v>
      </c>
      <c r="B7" s="57" t="s">
        <v>10</v>
      </c>
      <c r="C7" s="6" t="s">
        <v>11</v>
      </c>
      <c r="D7" s="8">
        <v>480</v>
      </c>
      <c r="E7" s="8">
        <v>6983.25</v>
      </c>
      <c r="F7" s="8">
        <v>17.920000000000002</v>
      </c>
    </row>
    <row r="8" spans="1:6" x14ac:dyDescent="0.25">
      <c r="A8" s="53"/>
      <c r="B8" s="57"/>
      <c r="C8" s="6" t="s">
        <v>12</v>
      </c>
      <c r="D8" s="8">
        <v>34</v>
      </c>
      <c r="E8" s="8">
        <v>14539.78</v>
      </c>
      <c r="F8" s="8">
        <v>629.56000000000006</v>
      </c>
    </row>
    <row r="9" spans="1:6" x14ac:dyDescent="0.25">
      <c r="A9" s="53"/>
      <c r="B9" s="57"/>
      <c r="C9" s="6" t="s">
        <v>13</v>
      </c>
      <c r="D9" s="8">
        <v>89</v>
      </c>
      <c r="E9" s="8">
        <v>14945.190000000002</v>
      </c>
      <c r="F9" s="8">
        <v>311.16500000000002</v>
      </c>
    </row>
    <row r="10" spans="1:6" x14ac:dyDescent="0.25">
      <c r="A10" s="53"/>
      <c r="B10" s="57"/>
      <c r="C10" s="6" t="s">
        <v>14</v>
      </c>
      <c r="D10" s="8">
        <v>535</v>
      </c>
      <c r="E10" s="8">
        <v>66476.86</v>
      </c>
      <c r="F10" s="8">
        <v>109.375</v>
      </c>
    </row>
    <row r="11" spans="1:6" x14ac:dyDescent="0.25">
      <c r="A11" s="53"/>
      <c r="B11" s="57" t="s">
        <v>23</v>
      </c>
      <c r="C11" s="6" t="s">
        <v>24</v>
      </c>
      <c r="D11" s="8">
        <v>871.25</v>
      </c>
      <c r="E11" s="8">
        <v>61648.54</v>
      </c>
      <c r="F11" s="8">
        <v>71.459999999999994</v>
      </c>
    </row>
    <row r="12" spans="1:6" x14ac:dyDescent="0.25">
      <c r="A12" s="53"/>
      <c r="B12" s="57"/>
      <c r="C12" s="6" t="s">
        <v>25</v>
      </c>
      <c r="D12" s="8">
        <v>13105.539999999999</v>
      </c>
      <c r="E12" s="8">
        <v>603601.88</v>
      </c>
      <c r="F12" s="8">
        <v>42.886666666666663</v>
      </c>
    </row>
    <row r="13" spans="1:6" x14ac:dyDescent="0.25">
      <c r="A13" s="53"/>
      <c r="B13" s="57"/>
      <c r="C13" s="6" t="s">
        <v>26</v>
      </c>
      <c r="D13" s="8">
        <v>5.49</v>
      </c>
      <c r="E13" s="8">
        <v>390.86</v>
      </c>
      <c r="F13" s="8">
        <v>73.11</v>
      </c>
    </row>
    <row r="14" spans="1:6" x14ac:dyDescent="0.25">
      <c r="A14" s="53"/>
      <c r="B14" s="57"/>
      <c r="C14" s="6" t="s">
        <v>27</v>
      </c>
      <c r="D14" s="8">
        <v>1418.32</v>
      </c>
      <c r="E14" s="8">
        <v>68360.709999999992</v>
      </c>
      <c r="F14" s="8">
        <v>59.163333333333334</v>
      </c>
    </row>
    <row r="15" spans="1:6" x14ac:dyDescent="0.25">
      <c r="A15" s="10"/>
      <c r="B15" s="11"/>
      <c r="C15" s="12" t="s">
        <v>186</v>
      </c>
      <c r="D15" s="45">
        <f>SUM(E7:E14)</f>
        <v>836947.07</v>
      </c>
      <c r="E15" s="45"/>
      <c r="F15" s="45"/>
    </row>
    <row r="16" spans="1:6" x14ac:dyDescent="0.25">
      <c r="A16" s="60" t="s">
        <v>28</v>
      </c>
      <c r="B16" s="57" t="s">
        <v>29</v>
      </c>
      <c r="C16" s="6" t="s">
        <v>30</v>
      </c>
      <c r="D16" s="8">
        <v>45</v>
      </c>
      <c r="E16" s="8">
        <v>18422.86</v>
      </c>
      <c r="F16" s="8">
        <v>409.4</v>
      </c>
    </row>
    <row r="17" spans="1:6" x14ac:dyDescent="0.25">
      <c r="A17" s="61"/>
      <c r="B17" s="57"/>
      <c r="C17" s="6" t="s">
        <v>31</v>
      </c>
      <c r="D17" s="8">
        <v>1826.98</v>
      </c>
      <c r="E17" s="8">
        <v>129759.62999999999</v>
      </c>
      <c r="F17" s="8">
        <v>58.81</v>
      </c>
    </row>
    <row r="18" spans="1:6" x14ac:dyDescent="0.25">
      <c r="A18" s="61"/>
      <c r="B18" s="22" t="s">
        <v>32</v>
      </c>
      <c r="C18" s="6" t="s">
        <v>33</v>
      </c>
      <c r="D18" s="8">
        <v>12</v>
      </c>
      <c r="E18" s="8">
        <v>858.67</v>
      </c>
      <c r="F18" s="8">
        <v>71.56</v>
      </c>
    </row>
    <row r="19" spans="1:6" x14ac:dyDescent="0.25">
      <c r="A19" s="61"/>
      <c r="B19" s="57" t="s">
        <v>35</v>
      </c>
      <c r="C19" s="6" t="s">
        <v>37</v>
      </c>
      <c r="D19" s="8">
        <v>129</v>
      </c>
      <c r="E19" s="8">
        <v>4149.88</v>
      </c>
      <c r="F19" s="8">
        <v>32.200000000000003</v>
      </c>
    </row>
    <row r="20" spans="1:6" x14ac:dyDescent="0.25">
      <c r="A20" s="61"/>
      <c r="B20" s="57"/>
      <c r="C20" s="6" t="s">
        <v>38</v>
      </c>
      <c r="D20" s="8">
        <v>120</v>
      </c>
      <c r="E20" s="8">
        <v>2239.9300000000003</v>
      </c>
      <c r="F20" s="8">
        <v>14.68</v>
      </c>
    </row>
    <row r="21" spans="1:6" x14ac:dyDescent="0.25">
      <c r="A21" s="61"/>
      <c r="B21" s="57" t="s">
        <v>39</v>
      </c>
      <c r="C21" s="6" t="s">
        <v>40</v>
      </c>
      <c r="D21" s="8">
        <v>313</v>
      </c>
      <c r="E21" s="8">
        <v>11730.76</v>
      </c>
      <c r="F21" s="8">
        <v>36.86</v>
      </c>
    </row>
    <row r="22" spans="1:6" x14ac:dyDescent="0.25">
      <c r="A22" s="61"/>
      <c r="B22" s="57"/>
      <c r="C22" s="6" t="s">
        <v>41</v>
      </c>
      <c r="D22" s="8">
        <v>259</v>
      </c>
      <c r="E22" s="8">
        <v>3336.64</v>
      </c>
      <c r="F22" s="8">
        <v>10.415000000000001</v>
      </c>
    </row>
    <row r="23" spans="1:6" x14ac:dyDescent="0.25">
      <c r="A23" s="62"/>
      <c r="B23" s="6" t="s">
        <v>42</v>
      </c>
      <c r="C23" s="6" t="s">
        <v>43</v>
      </c>
      <c r="D23" s="8">
        <v>23</v>
      </c>
      <c r="E23" s="8">
        <v>406.93</v>
      </c>
      <c r="F23" s="8">
        <v>17.690000000000001</v>
      </c>
    </row>
    <row r="24" spans="1:6" x14ac:dyDescent="0.25">
      <c r="A24" s="10"/>
      <c r="B24" s="11"/>
      <c r="C24" s="12" t="s">
        <v>187</v>
      </c>
      <c r="D24" s="45">
        <f>SUM(E16:E23)</f>
        <v>170905.30000000002</v>
      </c>
      <c r="E24" s="45"/>
      <c r="F24" s="45"/>
    </row>
    <row r="25" spans="1:6" x14ac:dyDescent="0.25">
      <c r="A25" s="53" t="s">
        <v>47</v>
      </c>
      <c r="B25" s="6" t="s">
        <v>48</v>
      </c>
      <c r="C25" s="6" t="s">
        <v>49</v>
      </c>
      <c r="D25" s="8">
        <v>1755.0299999999997</v>
      </c>
      <c r="E25" s="8">
        <v>87434.31</v>
      </c>
      <c r="F25" s="8">
        <v>105.705</v>
      </c>
    </row>
    <row r="26" spans="1:6" x14ac:dyDescent="0.25">
      <c r="A26" s="53"/>
      <c r="B26" s="57" t="s">
        <v>52</v>
      </c>
      <c r="C26" s="6" t="s">
        <v>53</v>
      </c>
      <c r="D26" s="8">
        <v>39650</v>
      </c>
      <c r="E26" s="8">
        <v>3949.62</v>
      </c>
      <c r="F26" s="8">
        <v>1.01</v>
      </c>
    </row>
    <row r="27" spans="1:6" x14ac:dyDescent="0.25">
      <c r="A27" s="53"/>
      <c r="B27" s="57"/>
      <c r="C27" s="6" t="s">
        <v>54</v>
      </c>
      <c r="D27" s="8">
        <v>10961.5</v>
      </c>
      <c r="E27" s="8">
        <v>25043.22</v>
      </c>
      <c r="F27" s="8">
        <v>2.1749999999999998</v>
      </c>
    </row>
    <row r="28" spans="1:6" x14ac:dyDescent="0.25">
      <c r="A28" s="53"/>
      <c r="B28" s="57"/>
      <c r="C28" s="6" t="s">
        <v>55</v>
      </c>
      <c r="D28" s="8">
        <v>1000</v>
      </c>
      <c r="E28" s="8">
        <v>1628.38</v>
      </c>
      <c r="F28" s="8">
        <v>1.63</v>
      </c>
    </row>
    <row r="29" spans="1:6" x14ac:dyDescent="0.25">
      <c r="A29" s="53"/>
      <c r="B29" s="57" t="s">
        <v>58</v>
      </c>
      <c r="C29" s="6" t="s">
        <v>59</v>
      </c>
      <c r="D29" s="8">
        <v>119141</v>
      </c>
      <c r="E29" s="8">
        <v>18226.43</v>
      </c>
      <c r="F29" s="8">
        <v>0.31</v>
      </c>
    </row>
    <row r="30" spans="1:6" x14ac:dyDescent="0.25">
      <c r="A30" s="53"/>
      <c r="B30" s="57"/>
      <c r="C30" s="6" t="s">
        <v>60</v>
      </c>
      <c r="D30" s="8">
        <v>183.5</v>
      </c>
      <c r="E30" s="8">
        <v>13718.76</v>
      </c>
      <c r="F30" s="8">
        <v>65.25</v>
      </c>
    </row>
    <row r="31" spans="1:6" x14ac:dyDescent="0.25">
      <c r="A31" s="53"/>
      <c r="B31" s="6" t="s">
        <v>61</v>
      </c>
      <c r="C31" s="6" t="s">
        <v>63</v>
      </c>
      <c r="D31" s="8">
        <v>10</v>
      </c>
      <c r="E31" s="8">
        <v>34.61</v>
      </c>
      <c r="F31" s="8">
        <v>3.46</v>
      </c>
    </row>
    <row r="32" spans="1:6" x14ac:dyDescent="0.25">
      <c r="A32" s="53"/>
      <c r="B32" s="57" t="s">
        <v>66</v>
      </c>
      <c r="C32" s="6" t="s">
        <v>67</v>
      </c>
      <c r="D32" s="8">
        <v>3822</v>
      </c>
      <c r="E32" s="8">
        <v>39488.520000000004</v>
      </c>
      <c r="F32" s="8">
        <v>13.18</v>
      </c>
    </row>
    <row r="33" spans="1:6" x14ac:dyDescent="0.25">
      <c r="A33" s="53"/>
      <c r="B33" s="57"/>
      <c r="C33" s="6" t="s">
        <v>68</v>
      </c>
      <c r="D33" s="8">
        <v>44</v>
      </c>
      <c r="E33" s="8">
        <v>6921.1299999999992</v>
      </c>
      <c r="F33" s="8">
        <v>205.94499999999999</v>
      </c>
    </row>
    <row r="34" spans="1:6" x14ac:dyDescent="0.25">
      <c r="A34" s="10"/>
      <c r="B34" s="11"/>
      <c r="C34" s="12" t="s">
        <v>188</v>
      </c>
      <c r="D34" s="45">
        <f>SUM(E25:E33)</f>
        <v>196444.97999999998</v>
      </c>
      <c r="E34" s="45"/>
      <c r="F34" s="45"/>
    </row>
    <row r="35" spans="1:6" x14ac:dyDescent="0.25">
      <c r="A35" s="41" t="s">
        <v>69</v>
      </c>
      <c r="B35" s="38" t="s">
        <v>70</v>
      </c>
      <c r="C35" s="6" t="s">
        <v>72</v>
      </c>
      <c r="D35" s="8">
        <v>23</v>
      </c>
      <c r="E35" s="8">
        <v>2793.94</v>
      </c>
      <c r="F35" s="8">
        <v>121.48</v>
      </c>
    </row>
    <row r="36" spans="1:6" x14ac:dyDescent="0.25">
      <c r="A36" s="42"/>
      <c r="B36" s="39"/>
      <c r="C36" s="6" t="s">
        <v>74</v>
      </c>
      <c r="D36" s="8">
        <v>143</v>
      </c>
      <c r="E36" s="8">
        <v>5873.84</v>
      </c>
      <c r="F36" s="8">
        <v>42.26</v>
      </c>
    </row>
    <row r="37" spans="1:6" x14ac:dyDescent="0.25">
      <c r="A37" s="42"/>
      <c r="B37" s="39"/>
      <c r="C37" s="6" t="s">
        <v>75</v>
      </c>
      <c r="D37" s="8">
        <v>87.5</v>
      </c>
      <c r="E37" s="8">
        <v>3810.55</v>
      </c>
      <c r="F37" s="8">
        <v>49.704999999999998</v>
      </c>
    </row>
    <row r="38" spans="1:6" x14ac:dyDescent="0.25">
      <c r="A38" s="42"/>
      <c r="B38" s="39"/>
      <c r="C38" s="6" t="s">
        <v>76</v>
      </c>
      <c r="D38" s="8">
        <v>115</v>
      </c>
      <c r="E38" s="8">
        <v>5104.7299999999996</v>
      </c>
      <c r="F38" s="8">
        <v>44.39</v>
      </c>
    </row>
    <row r="39" spans="1:6" x14ac:dyDescent="0.25">
      <c r="A39" s="43"/>
      <c r="B39" s="40"/>
      <c r="C39" s="6" t="s">
        <v>77</v>
      </c>
      <c r="D39" s="8">
        <v>174.5</v>
      </c>
      <c r="E39" s="8">
        <v>60145.06</v>
      </c>
      <c r="F39" s="8">
        <v>274.995</v>
      </c>
    </row>
    <row r="40" spans="1:6" x14ac:dyDescent="0.25">
      <c r="A40" s="10"/>
      <c r="B40" s="11"/>
      <c r="C40" s="12" t="s">
        <v>189</v>
      </c>
      <c r="D40" s="45">
        <f>SUM(E35:E39)</f>
        <v>77728.12</v>
      </c>
      <c r="E40" s="45"/>
      <c r="F40" s="45"/>
    </row>
    <row r="41" spans="1:6" x14ac:dyDescent="0.25">
      <c r="A41" s="53" t="s">
        <v>79</v>
      </c>
      <c r="B41" s="6" t="s">
        <v>80</v>
      </c>
      <c r="C41" s="6" t="s">
        <v>81</v>
      </c>
      <c r="D41" s="8">
        <v>22.5</v>
      </c>
      <c r="E41" s="8">
        <v>1825.53</v>
      </c>
      <c r="F41" s="8">
        <v>81.13</v>
      </c>
    </row>
    <row r="42" spans="1:6" x14ac:dyDescent="0.25">
      <c r="A42" s="53"/>
      <c r="B42" s="6" t="s">
        <v>107</v>
      </c>
      <c r="C42" s="6" t="s">
        <v>110</v>
      </c>
      <c r="D42" s="8">
        <v>187.81</v>
      </c>
      <c r="E42" s="8">
        <v>7213.7</v>
      </c>
      <c r="F42" s="8">
        <v>34.86</v>
      </c>
    </row>
    <row r="43" spans="1:6" x14ac:dyDescent="0.25">
      <c r="A43" s="53"/>
      <c r="B43" s="57" t="s">
        <v>93</v>
      </c>
      <c r="C43" s="6" t="s">
        <v>94</v>
      </c>
      <c r="D43" s="8">
        <v>26</v>
      </c>
      <c r="E43" s="8">
        <v>3211.02</v>
      </c>
      <c r="F43" s="8">
        <v>120.75</v>
      </c>
    </row>
    <row r="44" spans="1:6" x14ac:dyDescent="0.25">
      <c r="A44" s="53"/>
      <c r="B44" s="57"/>
      <c r="C44" s="6" t="s">
        <v>95</v>
      </c>
      <c r="D44" s="8">
        <v>1495</v>
      </c>
      <c r="E44" s="8">
        <v>20201.349999999999</v>
      </c>
      <c r="F44" s="8">
        <v>42.846666666666664</v>
      </c>
    </row>
    <row r="45" spans="1:6" x14ac:dyDescent="0.25">
      <c r="A45" s="53"/>
      <c r="B45" s="57" t="s">
        <v>82</v>
      </c>
      <c r="C45" s="6" t="s">
        <v>83</v>
      </c>
      <c r="D45" s="8">
        <v>368.34</v>
      </c>
      <c r="E45" s="8">
        <v>29912.899999999998</v>
      </c>
      <c r="F45" s="8">
        <v>90.181999999999988</v>
      </c>
    </row>
    <row r="46" spans="1:6" x14ac:dyDescent="0.25">
      <c r="A46" s="53"/>
      <c r="B46" s="57"/>
      <c r="C46" s="6" t="s">
        <v>86</v>
      </c>
      <c r="D46" s="8">
        <v>11.5</v>
      </c>
      <c r="E46" s="8">
        <v>519.55999999999995</v>
      </c>
      <c r="F46" s="8">
        <v>45.18</v>
      </c>
    </row>
    <row r="47" spans="1:6" x14ac:dyDescent="0.25">
      <c r="A47" s="10"/>
      <c r="B47" s="11"/>
      <c r="C47" s="12" t="s">
        <v>190</v>
      </c>
      <c r="D47" s="45">
        <f>SUM(E41:E46)</f>
        <v>62884.06</v>
      </c>
      <c r="E47" s="45"/>
      <c r="F47" s="45"/>
    </row>
    <row r="48" spans="1:6" x14ac:dyDescent="0.25">
      <c r="A48" s="41" t="s">
        <v>134</v>
      </c>
      <c r="B48" s="57" t="s">
        <v>135</v>
      </c>
      <c r="C48" s="6" t="s">
        <v>136</v>
      </c>
      <c r="D48" s="8">
        <v>197.5</v>
      </c>
      <c r="E48" s="8">
        <v>923.97</v>
      </c>
      <c r="F48" s="8">
        <v>66</v>
      </c>
    </row>
    <row r="49" spans="1:6" x14ac:dyDescent="0.25">
      <c r="A49" s="42"/>
      <c r="B49" s="57"/>
      <c r="C49" s="6" t="s">
        <v>137</v>
      </c>
      <c r="D49" s="8">
        <v>1449.68</v>
      </c>
      <c r="E49" s="8">
        <v>35631.020000000004</v>
      </c>
      <c r="F49" s="8">
        <v>31.666666666666668</v>
      </c>
    </row>
    <row r="50" spans="1:6" x14ac:dyDescent="0.25">
      <c r="A50" s="42"/>
      <c r="B50" s="38" t="s">
        <v>138</v>
      </c>
      <c r="C50" s="6" t="s">
        <v>139</v>
      </c>
      <c r="D50" s="8">
        <v>331708</v>
      </c>
      <c r="E50" s="8">
        <v>21028.52</v>
      </c>
      <c r="F50" s="8">
        <v>0.155</v>
      </c>
    </row>
    <row r="51" spans="1:6" x14ac:dyDescent="0.25">
      <c r="A51" s="42"/>
      <c r="B51" s="39"/>
      <c r="C51" s="6" t="s">
        <v>140</v>
      </c>
      <c r="D51" s="8">
        <v>2951615</v>
      </c>
      <c r="E51" s="8">
        <v>190519.41</v>
      </c>
      <c r="F51" s="8">
        <v>5.9999999999999991E-2</v>
      </c>
    </row>
    <row r="52" spans="1:6" x14ac:dyDescent="0.25">
      <c r="A52" s="42"/>
      <c r="B52" s="40"/>
      <c r="C52" s="6" t="s">
        <v>141</v>
      </c>
      <c r="D52" s="8">
        <v>396884</v>
      </c>
      <c r="E52" s="8">
        <v>115042.16</v>
      </c>
      <c r="F52" s="8">
        <v>0.34599999999999997</v>
      </c>
    </row>
    <row r="53" spans="1:6" x14ac:dyDescent="0.25">
      <c r="A53" s="43"/>
      <c r="B53" s="6" t="s">
        <v>143</v>
      </c>
      <c r="C53" s="6" t="s">
        <v>144</v>
      </c>
      <c r="D53" s="8">
        <v>219</v>
      </c>
      <c r="E53" s="8">
        <v>9945.9699999999993</v>
      </c>
      <c r="F53" s="8">
        <v>45.42</v>
      </c>
    </row>
    <row r="54" spans="1:6" x14ac:dyDescent="0.25">
      <c r="A54" s="10"/>
      <c r="B54" s="11"/>
      <c r="C54" s="12" t="s">
        <v>191</v>
      </c>
      <c r="D54" s="45">
        <f>SUM(E48:E53)</f>
        <v>373091.05</v>
      </c>
      <c r="E54" s="45"/>
      <c r="F54" s="45"/>
    </row>
    <row r="55" spans="1:6" x14ac:dyDescent="0.25">
      <c r="A55" s="41" t="s">
        <v>145</v>
      </c>
      <c r="B55" s="57" t="s">
        <v>146</v>
      </c>
      <c r="C55" s="6" t="s">
        <v>147</v>
      </c>
      <c r="D55" s="8">
        <v>2081.2599999999998</v>
      </c>
      <c r="E55" s="8">
        <v>373590.23</v>
      </c>
      <c r="F55" s="8">
        <v>138.06399999999999</v>
      </c>
    </row>
    <row r="56" spans="1:6" x14ac:dyDescent="0.25">
      <c r="A56" s="42"/>
      <c r="B56" s="57"/>
      <c r="C56" s="6" t="s">
        <v>148</v>
      </c>
      <c r="D56" s="8">
        <v>3120.48</v>
      </c>
      <c r="E56" s="8">
        <v>22584.71</v>
      </c>
      <c r="F56" s="8">
        <v>8.4600000000000009</v>
      </c>
    </row>
    <row r="57" spans="1:6" x14ac:dyDescent="0.25">
      <c r="A57" s="42"/>
      <c r="B57" s="57"/>
      <c r="C57" s="6" t="s">
        <v>149</v>
      </c>
      <c r="D57" s="8">
        <v>6863.91</v>
      </c>
      <c r="E57" s="8">
        <v>387430.31</v>
      </c>
      <c r="F57" s="8">
        <v>56.625</v>
      </c>
    </row>
    <row r="58" spans="1:6" x14ac:dyDescent="0.25">
      <c r="A58" s="42"/>
      <c r="B58" s="57"/>
      <c r="C58" s="6" t="s">
        <v>150</v>
      </c>
      <c r="D58" s="8">
        <v>11.5</v>
      </c>
      <c r="E58" s="8">
        <v>482.91</v>
      </c>
      <c r="F58" s="8">
        <v>41.99</v>
      </c>
    </row>
    <row r="59" spans="1:6" x14ac:dyDescent="0.25">
      <c r="A59" s="42"/>
      <c r="B59" s="6" t="s">
        <v>153</v>
      </c>
      <c r="C59" s="6" t="s">
        <v>154</v>
      </c>
      <c r="D59" s="8">
        <v>31077.620000000003</v>
      </c>
      <c r="E59" s="8">
        <v>1156562.9600000002</v>
      </c>
      <c r="F59" s="8">
        <v>37.494999999999997</v>
      </c>
    </row>
    <row r="60" spans="1:6" x14ac:dyDescent="0.25">
      <c r="A60" s="42"/>
      <c r="B60" s="57" t="s">
        <v>155</v>
      </c>
      <c r="C60" s="6" t="s">
        <v>156</v>
      </c>
      <c r="D60" s="8">
        <v>462.02</v>
      </c>
      <c r="E60" s="8">
        <v>21973.439999999999</v>
      </c>
      <c r="F60" s="8">
        <v>52.113333333333337</v>
      </c>
    </row>
    <row r="61" spans="1:6" x14ac:dyDescent="0.25">
      <c r="A61" s="42"/>
      <c r="B61" s="57"/>
      <c r="C61" s="6" t="s">
        <v>157</v>
      </c>
      <c r="D61" s="8">
        <v>92</v>
      </c>
      <c r="E61" s="8">
        <v>5413.08</v>
      </c>
      <c r="F61" s="8">
        <v>58.84</v>
      </c>
    </row>
    <row r="62" spans="1:6" x14ac:dyDescent="0.25">
      <c r="A62" s="42"/>
      <c r="B62" s="57"/>
      <c r="C62" s="6" t="s">
        <v>158</v>
      </c>
      <c r="D62" s="8">
        <v>66</v>
      </c>
      <c r="E62" s="8">
        <v>6062.1100000000006</v>
      </c>
      <c r="F62" s="8">
        <v>86.710000000000008</v>
      </c>
    </row>
    <row r="63" spans="1:6" x14ac:dyDescent="0.25">
      <c r="A63" s="42"/>
      <c r="B63" s="57"/>
      <c r="C63" s="6" t="s">
        <v>159</v>
      </c>
      <c r="D63" s="8">
        <v>34.5</v>
      </c>
      <c r="E63" s="8">
        <v>7107.4</v>
      </c>
      <c r="F63" s="8">
        <v>206.01</v>
      </c>
    </row>
    <row r="64" spans="1:6" x14ac:dyDescent="0.25">
      <c r="A64" s="43"/>
      <c r="B64" s="57"/>
      <c r="C64" s="6" t="s">
        <v>160</v>
      </c>
      <c r="D64" s="8">
        <v>107.5</v>
      </c>
      <c r="E64" s="8">
        <v>4640.0600000000004</v>
      </c>
      <c r="F64" s="8">
        <v>40.299999999999997</v>
      </c>
    </row>
    <row r="65" spans="1:6" x14ac:dyDescent="0.25">
      <c r="A65" s="10"/>
      <c r="B65" s="11"/>
      <c r="C65" s="12" t="s">
        <v>192</v>
      </c>
      <c r="D65" s="45">
        <f>SUM(E55:E64)</f>
        <v>1985847.2100000002</v>
      </c>
      <c r="E65" s="45"/>
      <c r="F65" s="45"/>
    </row>
    <row r="66" spans="1:6" ht="15.75" x14ac:dyDescent="0.25">
      <c r="A66" s="14" t="s">
        <v>161</v>
      </c>
      <c r="B66" s="15"/>
      <c r="C66" s="16"/>
      <c r="D66" s="50">
        <f>D65+D54+D47+D40+D34+D24+D15+D6+D3</f>
        <v>4771477.55</v>
      </c>
      <c r="E66" s="51"/>
      <c r="F66" s="52"/>
    </row>
  </sheetData>
  <sortState ref="B41:F46">
    <sortCondition ref="C41:C46"/>
  </sortState>
  <mergeCells count="34">
    <mergeCell ref="D66:F66"/>
    <mergeCell ref="A1:C1"/>
    <mergeCell ref="D3:F3"/>
    <mergeCell ref="D6:F6"/>
    <mergeCell ref="D15:F15"/>
    <mergeCell ref="D24:F24"/>
    <mergeCell ref="D34:F34"/>
    <mergeCell ref="D40:F40"/>
    <mergeCell ref="D47:F47"/>
    <mergeCell ref="D54:F54"/>
    <mergeCell ref="D65:F65"/>
    <mergeCell ref="A41:A46"/>
    <mergeCell ref="A25:A33"/>
    <mergeCell ref="A7:A14"/>
    <mergeCell ref="A4:A5"/>
    <mergeCell ref="B32:B33"/>
    <mergeCell ref="B11:B14"/>
    <mergeCell ref="B7:B10"/>
    <mergeCell ref="A16:A23"/>
    <mergeCell ref="A35:A39"/>
    <mergeCell ref="B35:B39"/>
    <mergeCell ref="B29:B30"/>
    <mergeCell ref="B26:B28"/>
    <mergeCell ref="B21:B22"/>
    <mergeCell ref="B19:B20"/>
    <mergeCell ref="B16:B17"/>
    <mergeCell ref="B45:B46"/>
    <mergeCell ref="B43:B44"/>
    <mergeCell ref="B50:B52"/>
    <mergeCell ref="A48:A53"/>
    <mergeCell ref="A55:A64"/>
    <mergeCell ref="B60:B64"/>
    <mergeCell ref="B55:B58"/>
    <mergeCell ref="B48:B49"/>
  </mergeCells>
  <pageMargins left="0.7" right="0.7" top="0.75" bottom="0.75" header="0.3" footer="0.3"/>
  <pageSetup paperSize="8" scale="6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opLeftCell="A19" workbookViewId="0">
      <selection activeCell="D72" sqref="D72:F72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51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179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1079013.24</v>
      </c>
      <c r="F2" s="8"/>
    </row>
    <row r="3" spans="1:6" x14ac:dyDescent="0.25">
      <c r="A3" s="10"/>
      <c r="B3" s="18"/>
      <c r="C3" s="12" t="s">
        <v>184</v>
      </c>
      <c r="D3" s="45">
        <f>SUM(E2:E2)</f>
        <v>1079013.24</v>
      </c>
      <c r="E3" s="45"/>
      <c r="F3" s="45"/>
    </row>
    <row r="4" spans="1:6" x14ac:dyDescent="0.25">
      <c r="A4" s="53" t="s">
        <v>2</v>
      </c>
      <c r="B4" s="57" t="s">
        <v>3</v>
      </c>
      <c r="C4" s="6" t="s">
        <v>4</v>
      </c>
      <c r="D4" s="8">
        <v>143.5</v>
      </c>
      <c r="E4" s="8">
        <v>21444.43</v>
      </c>
      <c r="F4" s="8">
        <v>172.81500000000003</v>
      </c>
    </row>
    <row r="5" spans="1:6" x14ac:dyDescent="0.25">
      <c r="A5" s="53"/>
      <c r="B5" s="57"/>
      <c r="C5" s="6" t="s">
        <v>6</v>
      </c>
      <c r="D5" s="8">
        <v>57</v>
      </c>
      <c r="E5" s="8">
        <v>11115.52</v>
      </c>
      <c r="F5" s="8">
        <v>228.14500000000001</v>
      </c>
    </row>
    <row r="6" spans="1:6" x14ac:dyDescent="0.25">
      <c r="A6" s="53"/>
      <c r="B6" s="6" t="s">
        <v>7</v>
      </c>
      <c r="C6" s="6" t="s">
        <v>8</v>
      </c>
      <c r="D6" s="8">
        <v>731600</v>
      </c>
      <c r="E6" s="8">
        <v>45524.28</v>
      </c>
      <c r="F6" s="8">
        <v>6.25E-2</v>
      </c>
    </row>
    <row r="7" spans="1:6" x14ac:dyDescent="0.25">
      <c r="A7" s="10"/>
      <c r="B7" s="11"/>
      <c r="C7" s="12" t="s">
        <v>185</v>
      </c>
      <c r="D7" s="45">
        <f>SUM(E4:E6)</f>
        <v>78084.23</v>
      </c>
      <c r="E7" s="45"/>
      <c r="F7" s="45"/>
    </row>
    <row r="8" spans="1:6" x14ac:dyDescent="0.25">
      <c r="A8" s="53" t="s">
        <v>9</v>
      </c>
      <c r="B8" s="57" t="s">
        <v>10</v>
      </c>
      <c r="C8" s="6" t="s">
        <v>11</v>
      </c>
      <c r="D8" s="8">
        <v>3978</v>
      </c>
      <c r="E8" s="8">
        <v>12657.23</v>
      </c>
      <c r="F8" s="8">
        <v>3.3525</v>
      </c>
    </row>
    <row r="9" spans="1:6" x14ac:dyDescent="0.25">
      <c r="A9" s="53"/>
      <c r="B9" s="57"/>
      <c r="C9" s="6" t="s">
        <v>12</v>
      </c>
      <c r="D9" s="8">
        <v>7</v>
      </c>
      <c r="E9" s="8">
        <v>1521.5400000000002</v>
      </c>
      <c r="F9" s="8">
        <v>225.14666666666668</v>
      </c>
    </row>
    <row r="10" spans="1:6" x14ac:dyDescent="0.25">
      <c r="A10" s="53"/>
      <c r="B10" s="57"/>
      <c r="C10" s="6" t="s">
        <v>13</v>
      </c>
      <c r="D10" s="8">
        <v>134</v>
      </c>
      <c r="E10" s="8">
        <v>13397.35</v>
      </c>
      <c r="F10" s="8">
        <v>151.97666666666666</v>
      </c>
    </row>
    <row r="11" spans="1:6" x14ac:dyDescent="0.25">
      <c r="A11" s="53"/>
      <c r="B11" s="57"/>
      <c r="C11" s="6" t="s">
        <v>14</v>
      </c>
      <c r="D11" s="8">
        <v>39</v>
      </c>
      <c r="E11" s="8">
        <v>14208.16</v>
      </c>
      <c r="F11" s="8">
        <v>391.48499999999996</v>
      </c>
    </row>
    <row r="12" spans="1:6" x14ac:dyDescent="0.25">
      <c r="A12" s="53"/>
      <c r="B12" s="6" t="s">
        <v>16</v>
      </c>
      <c r="C12" s="6" t="s">
        <v>17</v>
      </c>
      <c r="D12" s="8">
        <v>419</v>
      </c>
      <c r="E12" s="8">
        <v>14422.619999999999</v>
      </c>
      <c r="F12" s="8">
        <v>34.980000000000004</v>
      </c>
    </row>
    <row r="13" spans="1:6" x14ac:dyDescent="0.25">
      <c r="A13" s="53"/>
      <c r="B13" s="57" t="s">
        <v>23</v>
      </c>
      <c r="C13" s="6" t="s">
        <v>24</v>
      </c>
      <c r="D13" s="8">
        <v>179.5</v>
      </c>
      <c r="E13" s="8">
        <v>6073.23</v>
      </c>
      <c r="F13" s="8">
        <v>33.83</v>
      </c>
    </row>
    <row r="14" spans="1:6" x14ac:dyDescent="0.25">
      <c r="A14" s="53"/>
      <c r="B14" s="57"/>
      <c r="C14" s="6" t="s">
        <v>25</v>
      </c>
      <c r="D14" s="8">
        <v>46.32</v>
      </c>
      <c r="E14" s="8">
        <v>1274.72</v>
      </c>
      <c r="F14" s="8">
        <v>27.52</v>
      </c>
    </row>
    <row r="15" spans="1:6" x14ac:dyDescent="0.25">
      <c r="A15" s="53"/>
      <c r="B15" s="57"/>
      <c r="C15" s="6" t="s">
        <v>26</v>
      </c>
      <c r="D15" s="8">
        <v>687.52</v>
      </c>
      <c r="E15" s="8">
        <v>29401.219999999998</v>
      </c>
      <c r="F15" s="8">
        <v>38.676666666666669</v>
      </c>
    </row>
    <row r="16" spans="1:6" x14ac:dyDescent="0.25">
      <c r="A16" s="53"/>
      <c r="B16" s="57"/>
      <c r="C16" s="6" t="s">
        <v>27</v>
      </c>
      <c r="D16" s="8">
        <v>3837.95</v>
      </c>
      <c r="E16" s="8">
        <v>150321.07</v>
      </c>
      <c r="F16" s="8">
        <v>38.012</v>
      </c>
    </row>
    <row r="17" spans="1:6" x14ac:dyDescent="0.25">
      <c r="A17" s="10"/>
      <c r="B17" s="11"/>
      <c r="C17" s="12" t="s">
        <v>186</v>
      </c>
      <c r="D17" s="45">
        <f>SUM(E8:E16)</f>
        <v>243277.14</v>
      </c>
      <c r="E17" s="45"/>
      <c r="F17" s="45"/>
    </row>
    <row r="18" spans="1:6" x14ac:dyDescent="0.25">
      <c r="A18" s="53" t="s">
        <v>28</v>
      </c>
      <c r="B18" s="6" t="s">
        <v>29</v>
      </c>
      <c r="C18" s="6" t="s">
        <v>31</v>
      </c>
      <c r="D18" s="8">
        <v>897.5</v>
      </c>
      <c r="E18" s="8">
        <v>129504.71</v>
      </c>
      <c r="F18" s="8">
        <v>148.84</v>
      </c>
    </row>
    <row r="19" spans="1:6" x14ac:dyDescent="0.25">
      <c r="A19" s="53"/>
      <c r="B19" s="6" t="s">
        <v>32</v>
      </c>
      <c r="C19" s="6" t="s">
        <v>33</v>
      </c>
      <c r="D19" s="8">
        <v>20041</v>
      </c>
      <c r="E19" s="8">
        <v>29394.79</v>
      </c>
      <c r="F19" s="8">
        <v>1.2450000000000001</v>
      </c>
    </row>
    <row r="20" spans="1:6" x14ac:dyDescent="0.25">
      <c r="A20" s="53"/>
      <c r="B20" s="57" t="s">
        <v>35</v>
      </c>
      <c r="C20" s="6" t="s">
        <v>36</v>
      </c>
      <c r="D20" s="8">
        <v>6514</v>
      </c>
      <c r="E20" s="8">
        <v>15721.400000000001</v>
      </c>
      <c r="F20" s="8">
        <v>2.5775000000000001</v>
      </c>
    </row>
    <row r="21" spans="1:6" x14ac:dyDescent="0.25">
      <c r="A21" s="53"/>
      <c r="B21" s="57"/>
      <c r="C21" s="6" t="s">
        <v>37</v>
      </c>
      <c r="D21" s="8">
        <v>20</v>
      </c>
      <c r="E21" s="8">
        <v>1128.1199999999999</v>
      </c>
      <c r="F21" s="8">
        <v>56.405000000000001</v>
      </c>
    </row>
    <row r="22" spans="1:6" x14ac:dyDescent="0.25">
      <c r="A22" s="53"/>
      <c r="B22" s="57"/>
      <c r="C22" s="6" t="s">
        <v>38</v>
      </c>
      <c r="D22" s="8">
        <v>583</v>
      </c>
      <c r="E22" s="8">
        <v>3512.91</v>
      </c>
      <c r="F22" s="8">
        <v>7.7566666666666668</v>
      </c>
    </row>
    <row r="23" spans="1:6" x14ac:dyDescent="0.25">
      <c r="A23" s="53"/>
      <c r="B23" s="57" t="s">
        <v>39</v>
      </c>
      <c r="C23" s="6" t="s">
        <v>40</v>
      </c>
      <c r="D23" s="8">
        <v>126</v>
      </c>
      <c r="E23" s="8">
        <v>5937.58</v>
      </c>
      <c r="F23" s="8">
        <v>46.797500000000007</v>
      </c>
    </row>
    <row r="24" spans="1:6" x14ac:dyDescent="0.25">
      <c r="A24" s="53"/>
      <c r="B24" s="57"/>
      <c r="C24" s="6" t="s">
        <v>41</v>
      </c>
      <c r="D24" s="8">
        <v>1392</v>
      </c>
      <c r="E24" s="8">
        <v>13737</v>
      </c>
      <c r="F24" s="8">
        <v>9.4233333333333338</v>
      </c>
    </row>
    <row r="25" spans="1:6" x14ac:dyDescent="0.25">
      <c r="A25" s="53"/>
      <c r="B25" s="6" t="s">
        <v>42</v>
      </c>
      <c r="C25" s="6" t="s">
        <v>43</v>
      </c>
      <c r="D25" s="8">
        <v>2459.7800000000002</v>
      </c>
      <c r="E25" s="8">
        <v>85672.97</v>
      </c>
      <c r="F25" s="8">
        <v>33.975000000000001</v>
      </c>
    </row>
    <row r="26" spans="1:6" x14ac:dyDescent="0.25">
      <c r="A26" s="53"/>
      <c r="B26" s="6" t="s">
        <v>44</v>
      </c>
      <c r="C26" s="6" t="s">
        <v>45</v>
      </c>
      <c r="D26" s="8">
        <v>260</v>
      </c>
      <c r="E26" s="8">
        <v>7814.35</v>
      </c>
      <c r="F26" s="8">
        <v>35.866666666666667</v>
      </c>
    </row>
    <row r="27" spans="1:6" x14ac:dyDescent="0.25">
      <c r="A27" s="10"/>
      <c r="B27" s="11"/>
      <c r="C27" s="12" t="s">
        <v>187</v>
      </c>
      <c r="D27" s="45">
        <f>SUM(E18:E26)</f>
        <v>292423.82999999996</v>
      </c>
      <c r="E27" s="45"/>
      <c r="F27" s="45"/>
    </row>
    <row r="28" spans="1:6" x14ac:dyDescent="0.25">
      <c r="A28" s="53" t="s">
        <v>47</v>
      </c>
      <c r="B28" s="6" t="s">
        <v>48</v>
      </c>
      <c r="C28" s="6" t="s">
        <v>49</v>
      </c>
      <c r="D28" s="8">
        <v>4384.5</v>
      </c>
      <c r="E28" s="8">
        <v>131993.58999999997</v>
      </c>
      <c r="F28" s="8">
        <v>28.038750000000004</v>
      </c>
    </row>
    <row r="29" spans="1:6" x14ac:dyDescent="0.25">
      <c r="A29" s="53"/>
      <c r="B29" s="6" t="s">
        <v>52</v>
      </c>
      <c r="C29" s="6" t="s">
        <v>53</v>
      </c>
      <c r="D29" s="8">
        <v>120900</v>
      </c>
      <c r="E29" s="8">
        <v>4615.04</v>
      </c>
      <c r="F29" s="8">
        <v>4.6666666666666669E-2</v>
      </c>
    </row>
    <row r="30" spans="1:6" x14ac:dyDescent="0.25">
      <c r="A30" s="53"/>
      <c r="B30" s="6" t="s">
        <v>56</v>
      </c>
      <c r="C30" s="6" t="s">
        <v>57</v>
      </c>
      <c r="D30" s="8">
        <v>40110</v>
      </c>
      <c r="E30" s="8">
        <v>139794.84999999998</v>
      </c>
      <c r="F30" s="8">
        <v>3.5225</v>
      </c>
    </row>
    <row r="31" spans="1:6" x14ac:dyDescent="0.25">
      <c r="A31" s="53"/>
      <c r="B31" s="6" t="s">
        <v>58</v>
      </c>
      <c r="C31" s="6" t="s">
        <v>59</v>
      </c>
      <c r="D31" s="8">
        <v>44790</v>
      </c>
      <c r="E31" s="8">
        <v>100890.51999999999</v>
      </c>
      <c r="F31" s="8">
        <v>5.1950000000000003</v>
      </c>
    </row>
    <row r="32" spans="1:6" x14ac:dyDescent="0.25">
      <c r="A32" s="53"/>
      <c r="B32" s="57" t="s">
        <v>61</v>
      </c>
      <c r="C32" s="6" t="s">
        <v>62</v>
      </c>
      <c r="D32" s="8">
        <v>44</v>
      </c>
      <c r="E32" s="8">
        <v>11410.17</v>
      </c>
      <c r="F32" s="8">
        <v>204.52250000000001</v>
      </c>
    </row>
    <row r="33" spans="1:6" x14ac:dyDescent="0.25">
      <c r="A33" s="53"/>
      <c r="B33" s="57"/>
      <c r="C33" s="6" t="s">
        <v>63</v>
      </c>
      <c r="D33" s="8">
        <v>3650</v>
      </c>
      <c r="E33" s="8">
        <v>6341.9699999999993</v>
      </c>
      <c r="F33" s="8">
        <v>2.0175000000000001</v>
      </c>
    </row>
    <row r="34" spans="1:6" x14ac:dyDescent="0.25">
      <c r="A34" s="53"/>
      <c r="B34" s="57"/>
      <c r="C34" s="6" t="s">
        <v>64</v>
      </c>
      <c r="D34" s="8">
        <v>1600.56</v>
      </c>
      <c r="E34" s="8">
        <v>51521.19</v>
      </c>
      <c r="F34" s="8">
        <v>32.699999999999996</v>
      </c>
    </row>
    <row r="35" spans="1:6" x14ac:dyDescent="0.25">
      <c r="A35" s="53"/>
      <c r="B35" s="57"/>
      <c r="C35" s="6" t="s">
        <v>65</v>
      </c>
      <c r="D35" s="8">
        <v>384.5</v>
      </c>
      <c r="E35" s="8">
        <v>14999.3</v>
      </c>
      <c r="F35" s="8">
        <v>39.01</v>
      </c>
    </row>
    <row r="36" spans="1:6" x14ac:dyDescent="0.25">
      <c r="A36" s="53"/>
      <c r="B36" s="57" t="s">
        <v>66</v>
      </c>
      <c r="C36" s="6" t="s">
        <v>67</v>
      </c>
      <c r="D36" s="8">
        <v>2534</v>
      </c>
      <c r="E36" s="8">
        <v>47451.12</v>
      </c>
      <c r="F36" s="8">
        <v>20.027499999999996</v>
      </c>
    </row>
    <row r="37" spans="1:6" x14ac:dyDescent="0.25">
      <c r="A37" s="53"/>
      <c r="B37" s="57"/>
      <c r="C37" s="6" t="s">
        <v>68</v>
      </c>
      <c r="D37" s="8">
        <v>7</v>
      </c>
      <c r="E37" s="8">
        <v>1417.69</v>
      </c>
      <c r="F37" s="8">
        <v>192.39666666666668</v>
      </c>
    </row>
    <row r="38" spans="1:6" x14ac:dyDescent="0.25">
      <c r="A38" s="10"/>
      <c r="B38" s="11"/>
      <c r="C38" s="12" t="s">
        <v>188</v>
      </c>
      <c r="D38" s="45">
        <f>SUM(E28:E37)</f>
        <v>510435.43999999994</v>
      </c>
      <c r="E38" s="45"/>
      <c r="F38" s="45"/>
    </row>
    <row r="39" spans="1:6" x14ac:dyDescent="0.25">
      <c r="A39" s="53" t="s">
        <v>69</v>
      </c>
      <c r="B39" s="57" t="s">
        <v>70</v>
      </c>
      <c r="C39" s="6" t="s">
        <v>71</v>
      </c>
      <c r="D39" s="8">
        <v>543.5</v>
      </c>
      <c r="E39" s="8">
        <v>19153.79</v>
      </c>
      <c r="F39" s="8">
        <v>39.372500000000002</v>
      </c>
    </row>
    <row r="40" spans="1:6" x14ac:dyDescent="0.25">
      <c r="A40" s="53"/>
      <c r="B40" s="57"/>
      <c r="C40" s="6" t="s">
        <v>72</v>
      </c>
      <c r="D40" s="8">
        <v>62.5</v>
      </c>
      <c r="E40" s="8">
        <v>1445.6599999999999</v>
      </c>
      <c r="F40" s="8">
        <v>23.229999999999997</v>
      </c>
    </row>
    <row r="41" spans="1:6" x14ac:dyDescent="0.25">
      <c r="A41" s="53"/>
      <c r="B41" s="57"/>
      <c r="C41" s="6" t="s">
        <v>73</v>
      </c>
      <c r="D41" s="8">
        <v>629</v>
      </c>
      <c r="E41" s="8">
        <v>18696.3</v>
      </c>
      <c r="F41" s="8">
        <v>30.24</v>
      </c>
    </row>
    <row r="42" spans="1:6" x14ac:dyDescent="0.25">
      <c r="A42" s="53"/>
      <c r="B42" s="57"/>
      <c r="C42" s="6" t="s">
        <v>74</v>
      </c>
      <c r="D42" s="8">
        <v>286</v>
      </c>
      <c r="E42" s="8">
        <v>10464.18</v>
      </c>
      <c r="F42" s="8">
        <v>43.786666666666669</v>
      </c>
    </row>
    <row r="43" spans="1:6" x14ac:dyDescent="0.25">
      <c r="A43" s="53"/>
      <c r="B43" s="57"/>
      <c r="C43" s="6" t="s">
        <v>75</v>
      </c>
      <c r="D43" s="8">
        <v>468.5</v>
      </c>
      <c r="E43" s="8">
        <v>14996.130000000001</v>
      </c>
      <c r="F43" s="8">
        <v>31.52</v>
      </c>
    </row>
    <row r="44" spans="1:6" x14ac:dyDescent="0.25">
      <c r="A44" s="53"/>
      <c r="B44" s="57"/>
      <c r="C44" s="6" t="s">
        <v>78</v>
      </c>
      <c r="D44" s="8">
        <v>54</v>
      </c>
      <c r="E44" s="8">
        <v>3918.69</v>
      </c>
      <c r="F44" s="8">
        <v>77.833333333333329</v>
      </c>
    </row>
    <row r="45" spans="1:6" x14ac:dyDescent="0.25">
      <c r="A45" s="10"/>
      <c r="B45" s="11"/>
      <c r="C45" s="12" t="s">
        <v>189</v>
      </c>
      <c r="D45" s="45">
        <f>SUM(E39:E44)</f>
        <v>68674.75</v>
      </c>
      <c r="E45" s="45"/>
      <c r="F45" s="45"/>
    </row>
    <row r="46" spans="1:6" x14ac:dyDescent="0.25">
      <c r="A46" s="53" t="s">
        <v>79</v>
      </c>
      <c r="B46" s="6" t="s">
        <v>80</v>
      </c>
      <c r="C46" s="6" t="s">
        <v>81</v>
      </c>
      <c r="D46" s="8">
        <v>176</v>
      </c>
      <c r="E46" s="8">
        <v>6395.82</v>
      </c>
      <c r="F46" s="8">
        <v>36.56</v>
      </c>
    </row>
    <row r="47" spans="1:6" x14ac:dyDescent="0.25">
      <c r="A47" s="53"/>
      <c r="B47" s="6" t="s">
        <v>96</v>
      </c>
      <c r="C47" s="6" t="s">
        <v>97</v>
      </c>
      <c r="D47" s="8">
        <v>2348.96</v>
      </c>
      <c r="E47" s="8">
        <v>74456.299999999988</v>
      </c>
      <c r="F47" s="8">
        <v>31.53</v>
      </c>
    </row>
    <row r="48" spans="1:6" x14ac:dyDescent="0.25">
      <c r="A48" s="53"/>
      <c r="B48" s="6" t="s">
        <v>98</v>
      </c>
      <c r="C48" s="6" t="s">
        <v>102</v>
      </c>
      <c r="D48" s="8">
        <v>50</v>
      </c>
      <c r="E48" s="8">
        <v>1730.25</v>
      </c>
      <c r="F48" s="8">
        <v>34.704999999999998</v>
      </c>
    </row>
    <row r="49" spans="1:6" x14ac:dyDescent="0.25">
      <c r="A49" s="53"/>
      <c r="B49" s="57" t="s">
        <v>93</v>
      </c>
      <c r="C49" s="6" t="s">
        <v>94</v>
      </c>
      <c r="D49" s="8">
        <v>531</v>
      </c>
      <c r="E49" s="8">
        <v>15981.94</v>
      </c>
      <c r="F49" s="8">
        <v>30.650000000000002</v>
      </c>
    </row>
    <row r="50" spans="1:6" x14ac:dyDescent="0.25">
      <c r="A50" s="53"/>
      <c r="B50" s="57"/>
      <c r="C50" s="6" t="s">
        <v>95</v>
      </c>
      <c r="D50" s="8">
        <v>321</v>
      </c>
      <c r="E50" s="8">
        <v>9385.92</v>
      </c>
      <c r="F50" s="8">
        <v>41.84</v>
      </c>
    </row>
    <row r="51" spans="1:6" x14ac:dyDescent="0.25">
      <c r="A51" s="53"/>
      <c r="B51" s="6" t="s">
        <v>82</v>
      </c>
      <c r="C51" s="6" t="s">
        <v>83</v>
      </c>
      <c r="D51" s="8">
        <v>920</v>
      </c>
      <c r="E51" s="8">
        <v>28369.35</v>
      </c>
      <c r="F51" s="8">
        <v>30.25</v>
      </c>
    </row>
    <row r="52" spans="1:6" x14ac:dyDescent="0.25">
      <c r="A52" s="53"/>
      <c r="B52" s="57" t="s">
        <v>87</v>
      </c>
      <c r="C52" s="6" t="s">
        <v>88</v>
      </c>
      <c r="D52" s="8">
        <v>3019.67</v>
      </c>
      <c r="E52" s="8">
        <v>92490.45</v>
      </c>
      <c r="F52" s="8">
        <v>27.136666666666667</v>
      </c>
    </row>
    <row r="53" spans="1:6" x14ac:dyDescent="0.25">
      <c r="A53" s="53"/>
      <c r="B53" s="57"/>
      <c r="C53" s="6" t="s">
        <v>89</v>
      </c>
      <c r="D53" s="8">
        <v>171.25</v>
      </c>
      <c r="E53" s="8">
        <v>7253.07</v>
      </c>
      <c r="F53" s="8">
        <v>42.35</v>
      </c>
    </row>
    <row r="54" spans="1:6" x14ac:dyDescent="0.25">
      <c r="A54" s="53"/>
      <c r="B54" s="57"/>
      <c r="C54" s="6" t="s">
        <v>90</v>
      </c>
      <c r="D54" s="8">
        <v>3.5</v>
      </c>
      <c r="E54" s="8">
        <v>112</v>
      </c>
      <c r="F54" s="8">
        <v>32</v>
      </c>
    </row>
    <row r="55" spans="1:6" x14ac:dyDescent="0.25">
      <c r="A55" s="53"/>
      <c r="B55" s="57"/>
      <c r="C55" s="6" t="s">
        <v>91</v>
      </c>
      <c r="D55" s="8">
        <v>7.5</v>
      </c>
      <c r="E55" s="8">
        <v>266.74</v>
      </c>
      <c r="F55" s="8">
        <v>35.57</v>
      </c>
    </row>
    <row r="56" spans="1:6" x14ac:dyDescent="0.25">
      <c r="A56" s="10"/>
      <c r="B56" s="11"/>
      <c r="C56" s="12" t="s">
        <v>190</v>
      </c>
      <c r="D56" s="45">
        <f>SUM(E46:E55)</f>
        <v>236441.83999999997</v>
      </c>
      <c r="E56" s="45"/>
      <c r="F56" s="45"/>
    </row>
    <row r="57" spans="1:6" x14ac:dyDescent="0.25">
      <c r="A57" s="53" t="s">
        <v>134</v>
      </c>
      <c r="B57" s="57" t="s">
        <v>135</v>
      </c>
      <c r="C57" s="6" t="s">
        <v>136</v>
      </c>
      <c r="D57" s="8">
        <v>1024</v>
      </c>
      <c r="E57" s="8">
        <v>27178.799999999999</v>
      </c>
      <c r="F57" s="8">
        <v>27.306666666666668</v>
      </c>
    </row>
    <row r="58" spans="1:6" x14ac:dyDescent="0.25">
      <c r="A58" s="53"/>
      <c r="B58" s="57"/>
      <c r="C58" s="6" t="s">
        <v>137</v>
      </c>
      <c r="D58" s="8">
        <v>3135</v>
      </c>
      <c r="E58" s="8">
        <v>98627.58</v>
      </c>
      <c r="F58" s="8">
        <v>34.498000000000005</v>
      </c>
    </row>
    <row r="59" spans="1:6" x14ac:dyDescent="0.25">
      <c r="A59" s="53"/>
      <c r="B59" s="57" t="s">
        <v>138</v>
      </c>
      <c r="C59" s="6" t="s">
        <v>139</v>
      </c>
      <c r="D59" s="8">
        <v>243020</v>
      </c>
      <c r="E59" s="8">
        <v>34364.839999999997</v>
      </c>
      <c r="F59" s="8">
        <v>0.2175</v>
      </c>
    </row>
    <row r="60" spans="1:6" x14ac:dyDescent="0.25">
      <c r="A60" s="53"/>
      <c r="B60" s="57"/>
      <c r="C60" s="6" t="s">
        <v>140</v>
      </c>
      <c r="D60" s="8">
        <v>4438000</v>
      </c>
      <c r="E60" s="8">
        <v>278978.52</v>
      </c>
      <c r="F60" s="8">
        <v>5.8749999999999997E-2</v>
      </c>
    </row>
    <row r="61" spans="1:6" x14ac:dyDescent="0.25">
      <c r="A61" s="53"/>
      <c r="B61" s="57"/>
      <c r="C61" s="6" t="s">
        <v>141</v>
      </c>
      <c r="D61" s="8">
        <v>526801</v>
      </c>
      <c r="E61" s="8">
        <v>204532.41000000003</v>
      </c>
      <c r="F61" s="8">
        <v>0.40375000000000005</v>
      </c>
    </row>
    <row r="62" spans="1:6" x14ac:dyDescent="0.25">
      <c r="A62" s="10"/>
      <c r="B62" s="11"/>
      <c r="C62" s="12" t="s">
        <v>191</v>
      </c>
      <c r="D62" s="45">
        <f>SUM(E57:E61)</f>
        <v>643682.15</v>
      </c>
      <c r="E62" s="45"/>
      <c r="F62" s="45"/>
    </row>
    <row r="63" spans="1:6" x14ac:dyDescent="0.25">
      <c r="A63" s="53" t="s">
        <v>145</v>
      </c>
      <c r="B63" s="57" t="s">
        <v>146</v>
      </c>
      <c r="C63" s="6" t="s">
        <v>149</v>
      </c>
      <c r="D63" s="8">
        <v>10128.66</v>
      </c>
      <c r="E63" s="8">
        <v>311862.88</v>
      </c>
      <c r="F63" s="8">
        <v>30.92</v>
      </c>
    </row>
    <row r="64" spans="1:6" x14ac:dyDescent="0.25">
      <c r="A64" s="53"/>
      <c r="B64" s="57"/>
      <c r="C64" s="6" t="s">
        <v>150</v>
      </c>
      <c r="D64" s="8">
        <v>586.87</v>
      </c>
      <c r="E64" s="8">
        <v>19347.18</v>
      </c>
      <c r="F64" s="8">
        <v>33.872500000000002</v>
      </c>
    </row>
    <row r="65" spans="1:6" x14ac:dyDescent="0.25">
      <c r="A65" s="53"/>
      <c r="B65" s="6" t="s">
        <v>151</v>
      </c>
      <c r="C65" s="6" t="s">
        <v>152</v>
      </c>
      <c r="D65" s="8">
        <v>309</v>
      </c>
      <c r="E65" s="8">
        <v>9809.69</v>
      </c>
      <c r="F65" s="8">
        <v>26.754999999999999</v>
      </c>
    </row>
    <row r="66" spans="1:6" x14ac:dyDescent="0.25">
      <c r="A66" s="53"/>
      <c r="B66" s="6" t="s">
        <v>153</v>
      </c>
      <c r="C66" s="6" t="s">
        <v>154</v>
      </c>
      <c r="D66" s="8">
        <v>15159.5</v>
      </c>
      <c r="E66" s="8">
        <v>432275.62</v>
      </c>
      <c r="F66" s="8">
        <v>27.143999999999998</v>
      </c>
    </row>
    <row r="67" spans="1:6" x14ac:dyDescent="0.25">
      <c r="A67" s="53"/>
      <c r="B67" s="57" t="s">
        <v>155</v>
      </c>
      <c r="C67" s="6" t="s">
        <v>157</v>
      </c>
      <c r="D67" s="8">
        <v>727.5</v>
      </c>
      <c r="E67" s="8">
        <v>24310.880000000001</v>
      </c>
      <c r="F67" s="8">
        <v>33.42</v>
      </c>
    </row>
    <row r="68" spans="1:6" x14ac:dyDescent="0.25">
      <c r="A68" s="53"/>
      <c r="B68" s="57"/>
      <c r="C68" s="6" t="s">
        <v>158</v>
      </c>
      <c r="D68" s="8">
        <v>1937.34</v>
      </c>
      <c r="E68" s="8">
        <v>55094.54</v>
      </c>
      <c r="F68" s="8">
        <v>28.44</v>
      </c>
    </row>
    <row r="69" spans="1:6" x14ac:dyDescent="0.25">
      <c r="A69" s="53"/>
      <c r="B69" s="57"/>
      <c r="C69" s="6" t="s">
        <v>159</v>
      </c>
      <c r="D69" s="8">
        <v>2524.8200000000002</v>
      </c>
      <c r="E69" s="8">
        <v>67031.199999999997</v>
      </c>
      <c r="F69" s="8">
        <v>27.490000000000002</v>
      </c>
    </row>
    <row r="70" spans="1:6" x14ac:dyDescent="0.25">
      <c r="A70" s="53"/>
      <c r="B70" s="57"/>
      <c r="C70" s="6" t="s">
        <v>160</v>
      </c>
      <c r="D70" s="8">
        <v>3830.25</v>
      </c>
      <c r="E70" s="8">
        <v>115539.27</v>
      </c>
      <c r="F70" s="8">
        <v>37.723333333333336</v>
      </c>
    </row>
    <row r="71" spans="1:6" x14ac:dyDescent="0.25">
      <c r="A71" s="10"/>
      <c r="B71" s="11"/>
      <c r="C71" s="12" t="s">
        <v>192</v>
      </c>
      <c r="D71" s="45">
        <f>SUM(E63:E70)</f>
        <v>1035271.26</v>
      </c>
      <c r="E71" s="45"/>
      <c r="F71" s="45"/>
    </row>
    <row r="72" spans="1:6" ht="15.75" x14ac:dyDescent="0.25">
      <c r="A72" s="14" t="s">
        <v>161</v>
      </c>
      <c r="B72" s="15"/>
      <c r="C72" s="16"/>
      <c r="D72" s="50">
        <f>D71+D62+D56+D45+D38+D27+D17+D7+D3</f>
        <v>4187303.88</v>
      </c>
      <c r="E72" s="51"/>
      <c r="F72" s="52"/>
    </row>
  </sheetData>
  <sortState ref="B46:F55">
    <sortCondition ref="C46:C55"/>
  </sortState>
  <mergeCells count="33">
    <mergeCell ref="D72:F72"/>
    <mergeCell ref="A1:C1"/>
    <mergeCell ref="D3:F3"/>
    <mergeCell ref="D7:F7"/>
    <mergeCell ref="D17:F17"/>
    <mergeCell ref="D27:F27"/>
    <mergeCell ref="D38:F38"/>
    <mergeCell ref="D45:F45"/>
    <mergeCell ref="D56:F56"/>
    <mergeCell ref="D62:F62"/>
    <mergeCell ref="D71:F71"/>
    <mergeCell ref="A63:A70"/>
    <mergeCell ref="A57:A61"/>
    <mergeCell ref="A46:A55"/>
    <mergeCell ref="A39:A44"/>
    <mergeCell ref="A28:A37"/>
    <mergeCell ref="A18:A26"/>
    <mergeCell ref="A8:A16"/>
    <mergeCell ref="A4:A6"/>
    <mergeCell ref="B13:B16"/>
    <mergeCell ref="B8:B11"/>
    <mergeCell ref="B4:B5"/>
    <mergeCell ref="B39:B44"/>
    <mergeCell ref="B36:B37"/>
    <mergeCell ref="B32:B35"/>
    <mergeCell ref="B23:B24"/>
    <mergeCell ref="B20:B22"/>
    <mergeCell ref="B52:B55"/>
    <mergeCell ref="B49:B50"/>
    <mergeCell ref="B59:B61"/>
    <mergeCell ref="B57:B58"/>
    <mergeCell ref="B67:B70"/>
    <mergeCell ref="B63:B64"/>
  </mergeCells>
  <pageMargins left="0.7" right="0.7" top="0.75" bottom="0.75" header="0.3" footer="0.3"/>
  <pageSetup paperSize="9" scale="4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opLeftCell="A43" workbookViewId="0">
      <selection activeCell="D103" sqref="D103:F103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51.42578125" bestFit="1" customWidth="1"/>
    <col min="4" max="4" width="26.42578125" bestFit="1" customWidth="1"/>
    <col min="5" max="5" width="25.28515625" bestFit="1" customWidth="1"/>
    <col min="6" max="6" width="34.5703125" style="1" bestFit="1" customWidth="1"/>
  </cols>
  <sheetData>
    <row r="1" spans="1:6" ht="30" customHeight="1" x14ac:dyDescent="0.25">
      <c r="A1" s="44" t="s">
        <v>180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796314.46999999986</v>
      </c>
      <c r="F2" s="8"/>
    </row>
    <row r="3" spans="1:6" x14ac:dyDescent="0.25">
      <c r="A3" s="10"/>
      <c r="B3" s="18"/>
      <c r="C3" s="12" t="s">
        <v>184</v>
      </c>
      <c r="D3" s="45">
        <f>SUM(E2:E2)</f>
        <v>796314.46999999986</v>
      </c>
      <c r="E3" s="45"/>
      <c r="F3" s="45"/>
    </row>
    <row r="4" spans="1:6" x14ac:dyDescent="0.25">
      <c r="A4" s="53" t="s">
        <v>2</v>
      </c>
      <c r="B4" s="57" t="s">
        <v>3</v>
      </c>
      <c r="C4" s="6" t="s">
        <v>4</v>
      </c>
      <c r="D4" s="8">
        <v>170</v>
      </c>
      <c r="E4" s="8">
        <v>5790.7</v>
      </c>
      <c r="F4" s="8">
        <v>29.63</v>
      </c>
    </row>
    <row r="5" spans="1:6" x14ac:dyDescent="0.25">
      <c r="A5" s="53"/>
      <c r="B5" s="57"/>
      <c r="C5" s="6" t="s">
        <v>5</v>
      </c>
      <c r="D5" s="8">
        <v>888</v>
      </c>
      <c r="E5" s="8">
        <v>38336.1</v>
      </c>
      <c r="F5" s="8">
        <v>78.383333333333326</v>
      </c>
    </row>
    <row r="6" spans="1:6" x14ac:dyDescent="0.25">
      <c r="A6" s="53"/>
      <c r="B6" s="57"/>
      <c r="C6" s="6" t="s">
        <v>6</v>
      </c>
      <c r="D6" s="8">
        <v>227</v>
      </c>
      <c r="E6" s="8">
        <v>14123.189999999999</v>
      </c>
      <c r="F6" s="8">
        <v>76.48</v>
      </c>
    </row>
    <row r="7" spans="1:6" x14ac:dyDescent="0.25">
      <c r="A7" s="53"/>
      <c r="B7" s="6" t="s">
        <v>7</v>
      </c>
      <c r="C7" s="6" t="s">
        <v>8</v>
      </c>
      <c r="D7" s="8">
        <v>529043</v>
      </c>
      <c r="E7" s="8">
        <v>33435.759999999995</v>
      </c>
      <c r="F7" s="8">
        <v>0.23</v>
      </c>
    </row>
    <row r="8" spans="1:6" x14ac:dyDescent="0.25">
      <c r="A8" s="10"/>
      <c r="B8" s="11"/>
      <c r="C8" s="12" t="s">
        <v>185</v>
      </c>
      <c r="D8" s="45">
        <f>SUM(E4:E7)</f>
        <v>91685.749999999985</v>
      </c>
      <c r="E8" s="45"/>
      <c r="F8" s="45"/>
    </row>
    <row r="9" spans="1:6" x14ac:dyDescent="0.25">
      <c r="A9" s="53" t="s">
        <v>9</v>
      </c>
      <c r="B9" s="57" t="s">
        <v>10</v>
      </c>
      <c r="C9" s="6" t="s">
        <v>11</v>
      </c>
      <c r="D9" s="8">
        <v>287</v>
      </c>
      <c r="E9" s="8">
        <v>4402.5199999999995</v>
      </c>
      <c r="F9" s="8">
        <v>25.675000000000001</v>
      </c>
    </row>
    <row r="10" spans="1:6" x14ac:dyDescent="0.25">
      <c r="A10" s="53"/>
      <c r="B10" s="57"/>
      <c r="C10" s="6" t="s">
        <v>13</v>
      </c>
      <c r="D10" s="8">
        <v>328</v>
      </c>
      <c r="E10" s="8">
        <v>25939.15</v>
      </c>
      <c r="F10" s="8">
        <v>77.044999999999987</v>
      </c>
    </row>
    <row r="11" spans="1:6" x14ac:dyDescent="0.25">
      <c r="A11" s="53"/>
      <c r="B11" s="57"/>
      <c r="C11" s="6" t="s">
        <v>14</v>
      </c>
      <c r="D11" s="8">
        <v>89</v>
      </c>
      <c r="E11" s="8">
        <v>17358.91</v>
      </c>
      <c r="F11" s="8">
        <v>205.30999999999997</v>
      </c>
    </row>
    <row r="12" spans="1:6" x14ac:dyDescent="0.25">
      <c r="A12" s="53"/>
      <c r="B12" s="6" t="s">
        <v>16</v>
      </c>
      <c r="C12" s="6" t="s">
        <v>18</v>
      </c>
      <c r="D12" s="33" t="s">
        <v>193</v>
      </c>
      <c r="E12" s="8">
        <v>5419.57</v>
      </c>
      <c r="F12" s="33" t="s">
        <v>193</v>
      </c>
    </row>
    <row r="13" spans="1:6" x14ac:dyDescent="0.25">
      <c r="A13" s="53"/>
      <c r="B13" s="57" t="s">
        <v>23</v>
      </c>
      <c r="C13" s="6" t="s">
        <v>24</v>
      </c>
      <c r="D13" s="8">
        <v>32</v>
      </c>
      <c r="E13" s="8">
        <v>1092.3800000000001</v>
      </c>
      <c r="F13" s="8">
        <v>40.344999999999999</v>
      </c>
    </row>
    <row r="14" spans="1:6" x14ac:dyDescent="0.25">
      <c r="A14" s="53"/>
      <c r="B14" s="57"/>
      <c r="C14" s="6" t="s">
        <v>25</v>
      </c>
      <c r="D14" s="8">
        <v>283.5</v>
      </c>
      <c r="E14" s="8">
        <v>21065.439999999999</v>
      </c>
      <c r="F14" s="8">
        <v>75.993333333333325</v>
      </c>
    </row>
    <row r="15" spans="1:6" x14ac:dyDescent="0.25">
      <c r="A15" s="53"/>
      <c r="B15" s="57"/>
      <c r="C15" s="6" t="s">
        <v>26</v>
      </c>
      <c r="D15" s="8">
        <v>169</v>
      </c>
      <c r="E15" s="8">
        <v>5862.26</v>
      </c>
      <c r="F15" s="8">
        <v>53.336666666666666</v>
      </c>
    </row>
    <row r="16" spans="1:6" x14ac:dyDescent="0.25">
      <c r="A16" s="53"/>
      <c r="B16" s="57"/>
      <c r="C16" s="6" t="s">
        <v>27</v>
      </c>
      <c r="D16" s="8">
        <v>659</v>
      </c>
      <c r="E16" s="8">
        <v>40274.43</v>
      </c>
      <c r="F16" s="8">
        <v>64.844999999999999</v>
      </c>
    </row>
    <row r="17" spans="1:6" x14ac:dyDescent="0.25">
      <c r="A17" s="10"/>
      <c r="B17" s="11"/>
      <c r="C17" s="12" t="s">
        <v>186</v>
      </c>
      <c r="D17" s="45">
        <f>SUM(E9:E16)</f>
        <v>121414.66</v>
      </c>
      <c r="E17" s="45"/>
      <c r="F17" s="45"/>
    </row>
    <row r="18" spans="1:6" x14ac:dyDescent="0.25">
      <c r="A18" s="53" t="s">
        <v>28</v>
      </c>
      <c r="B18" s="6" t="s">
        <v>29</v>
      </c>
      <c r="C18" s="6" t="s">
        <v>31</v>
      </c>
      <c r="D18" s="8">
        <v>251.4</v>
      </c>
      <c r="E18" s="8">
        <v>17801.57</v>
      </c>
      <c r="F18" s="8">
        <v>61.773333333333333</v>
      </c>
    </row>
    <row r="19" spans="1:6" x14ac:dyDescent="0.25">
      <c r="A19" s="53"/>
      <c r="B19" s="6" t="s">
        <v>32</v>
      </c>
      <c r="C19" s="6" t="s">
        <v>34</v>
      </c>
      <c r="D19" s="8">
        <v>20</v>
      </c>
      <c r="E19" s="8">
        <v>565.1</v>
      </c>
      <c r="F19" s="8">
        <v>28.25</v>
      </c>
    </row>
    <row r="20" spans="1:6" x14ac:dyDescent="0.25">
      <c r="A20" s="53"/>
      <c r="B20" s="57" t="s">
        <v>35</v>
      </c>
      <c r="C20" s="6" t="s">
        <v>37</v>
      </c>
      <c r="D20" s="8">
        <v>78</v>
      </c>
      <c r="E20" s="8">
        <v>928.86</v>
      </c>
      <c r="F20" s="8">
        <v>11.91</v>
      </c>
    </row>
    <row r="21" spans="1:6" x14ac:dyDescent="0.25">
      <c r="A21" s="53"/>
      <c r="B21" s="57"/>
      <c r="C21" s="6" t="s">
        <v>38</v>
      </c>
      <c r="D21" s="8">
        <v>1107</v>
      </c>
      <c r="E21" s="8">
        <v>5743.59</v>
      </c>
      <c r="F21" s="8">
        <v>5.19</v>
      </c>
    </row>
    <row r="22" spans="1:6" x14ac:dyDescent="0.25">
      <c r="A22" s="53"/>
      <c r="B22" s="57" t="s">
        <v>39</v>
      </c>
      <c r="C22" s="6" t="s">
        <v>40</v>
      </c>
      <c r="D22" s="8">
        <v>88</v>
      </c>
      <c r="E22" s="8">
        <v>5483.99</v>
      </c>
      <c r="F22" s="8">
        <v>76.644999999999996</v>
      </c>
    </row>
    <row r="23" spans="1:6" x14ac:dyDescent="0.25">
      <c r="A23" s="53"/>
      <c r="B23" s="57"/>
      <c r="C23" s="6" t="s">
        <v>41</v>
      </c>
      <c r="D23" s="8">
        <v>40</v>
      </c>
      <c r="E23" s="8">
        <v>2427.1799999999998</v>
      </c>
      <c r="F23" s="8">
        <v>60.68</v>
      </c>
    </row>
    <row r="24" spans="1:6" x14ac:dyDescent="0.25">
      <c r="A24" s="53"/>
      <c r="B24" s="6" t="s">
        <v>42</v>
      </c>
      <c r="C24" s="6" t="s">
        <v>43</v>
      </c>
      <c r="D24" s="8">
        <v>59</v>
      </c>
      <c r="E24" s="8">
        <v>1493.3600000000001</v>
      </c>
      <c r="F24" s="8">
        <v>23.5</v>
      </c>
    </row>
    <row r="25" spans="1:6" x14ac:dyDescent="0.25">
      <c r="A25" s="53"/>
      <c r="B25" s="57" t="s">
        <v>44</v>
      </c>
      <c r="C25" s="6" t="s">
        <v>45</v>
      </c>
      <c r="D25" s="8">
        <v>6</v>
      </c>
      <c r="E25" s="8">
        <v>1887.08</v>
      </c>
      <c r="F25" s="8">
        <v>314.51</v>
      </c>
    </row>
    <row r="26" spans="1:6" x14ac:dyDescent="0.25">
      <c r="A26" s="53"/>
      <c r="B26" s="57"/>
      <c r="C26" s="6" t="s">
        <v>46</v>
      </c>
      <c r="D26" s="33" t="s">
        <v>193</v>
      </c>
      <c r="E26" s="8">
        <v>8042.43</v>
      </c>
      <c r="F26" s="33" t="s">
        <v>193</v>
      </c>
    </row>
    <row r="27" spans="1:6" x14ac:dyDescent="0.25">
      <c r="A27" s="10"/>
      <c r="B27" s="11"/>
      <c r="C27" s="12" t="s">
        <v>187</v>
      </c>
      <c r="D27" s="45">
        <f>SUM(E18:E26)</f>
        <v>44373.16</v>
      </c>
      <c r="E27" s="45"/>
      <c r="F27" s="45"/>
    </row>
    <row r="28" spans="1:6" x14ac:dyDescent="0.25">
      <c r="A28" s="53" t="s">
        <v>47</v>
      </c>
      <c r="B28" s="57" t="s">
        <v>48</v>
      </c>
      <c r="C28" s="6" t="s">
        <v>49</v>
      </c>
      <c r="D28" s="8">
        <v>1249.5</v>
      </c>
      <c r="E28" s="8">
        <v>34016.5</v>
      </c>
      <c r="F28" s="8">
        <v>27.96</v>
      </c>
    </row>
    <row r="29" spans="1:6" x14ac:dyDescent="0.25">
      <c r="A29" s="53"/>
      <c r="B29" s="57"/>
      <c r="C29" s="6" t="s">
        <v>50</v>
      </c>
      <c r="D29" s="8">
        <v>1056.5</v>
      </c>
      <c r="E29" s="8">
        <v>23531.57</v>
      </c>
      <c r="F29" s="8">
        <v>22.27</v>
      </c>
    </row>
    <row r="30" spans="1:6" x14ac:dyDescent="0.25">
      <c r="A30" s="53"/>
      <c r="B30" s="57"/>
      <c r="C30" s="6" t="s">
        <v>51</v>
      </c>
      <c r="D30" s="8">
        <v>48</v>
      </c>
      <c r="E30" s="8">
        <v>2831.2799999999997</v>
      </c>
      <c r="F30" s="8">
        <v>54.760000000000005</v>
      </c>
    </row>
    <row r="31" spans="1:6" x14ac:dyDescent="0.25">
      <c r="A31" s="53"/>
      <c r="B31" s="6" t="s">
        <v>52</v>
      </c>
      <c r="C31" s="6" t="s">
        <v>55</v>
      </c>
      <c r="D31" s="8">
        <v>6350</v>
      </c>
      <c r="E31" s="8">
        <v>5095.0600000000004</v>
      </c>
      <c r="F31" s="8">
        <v>0.8</v>
      </c>
    </row>
    <row r="32" spans="1:6" x14ac:dyDescent="0.25">
      <c r="A32" s="53"/>
      <c r="B32" s="6" t="s">
        <v>56</v>
      </c>
      <c r="C32" s="6" t="s">
        <v>57</v>
      </c>
      <c r="D32" s="8">
        <v>3060</v>
      </c>
      <c r="E32" s="8">
        <v>8196.6200000000008</v>
      </c>
      <c r="F32" s="8">
        <v>2.5500000000000003</v>
      </c>
    </row>
    <row r="33" spans="1:6" x14ac:dyDescent="0.25">
      <c r="A33" s="53"/>
      <c r="B33" s="6" t="s">
        <v>58</v>
      </c>
      <c r="C33" s="6" t="s">
        <v>59</v>
      </c>
      <c r="D33" s="8">
        <v>5468</v>
      </c>
      <c r="E33" s="8">
        <v>5060.71</v>
      </c>
      <c r="F33" s="8">
        <v>2.4766666666666666</v>
      </c>
    </row>
    <row r="34" spans="1:6" x14ac:dyDescent="0.25">
      <c r="A34" s="53"/>
      <c r="B34" s="57" t="s">
        <v>61</v>
      </c>
      <c r="C34" s="6" t="s">
        <v>62</v>
      </c>
      <c r="D34" s="8">
        <v>36</v>
      </c>
      <c r="E34" s="8">
        <v>5391.8099999999995</v>
      </c>
      <c r="F34" s="8">
        <v>151.01</v>
      </c>
    </row>
    <row r="35" spans="1:6" x14ac:dyDescent="0.25">
      <c r="A35" s="53"/>
      <c r="B35" s="57"/>
      <c r="C35" s="6" t="s">
        <v>63</v>
      </c>
      <c r="D35" s="8">
        <v>1950</v>
      </c>
      <c r="E35" s="8">
        <v>5066.1899999999996</v>
      </c>
      <c r="F35" s="8">
        <v>2.415</v>
      </c>
    </row>
    <row r="36" spans="1:6" x14ac:dyDescent="0.25">
      <c r="A36" s="53"/>
      <c r="B36" s="57"/>
      <c r="C36" s="6" t="s">
        <v>64</v>
      </c>
      <c r="D36" s="8">
        <v>1426.75</v>
      </c>
      <c r="E36" s="8">
        <v>47126</v>
      </c>
      <c r="F36" s="8">
        <v>32.36</v>
      </c>
    </row>
    <row r="37" spans="1:6" x14ac:dyDescent="0.25">
      <c r="A37" s="53"/>
      <c r="B37" s="57"/>
      <c r="C37" s="6" t="s">
        <v>65</v>
      </c>
      <c r="D37" s="8">
        <v>80.5</v>
      </c>
      <c r="E37" s="8">
        <v>3295.48</v>
      </c>
      <c r="F37" s="8">
        <v>40.94</v>
      </c>
    </row>
    <row r="38" spans="1:6" x14ac:dyDescent="0.25">
      <c r="A38" s="53"/>
      <c r="B38" s="6" t="s">
        <v>66</v>
      </c>
      <c r="C38" s="6" t="s">
        <v>67</v>
      </c>
      <c r="D38" s="8">
        <v>458</v>
      </c>
      <c r="E38" s="8">
        <v>15691.970000000001</v>
      </c>
      <c r="F38" s="8">
        <v>36.5</v>
      </c>
    </row>
    <row r="39" spans="1:6" x14ac:dyDescent="0.25">
      <c r="A39" s="10"/>
      <c r="B39" s="11"/>
      <c r="C39" s="12" t="s">
        <v>188</v>
      </c>
      <c r="D39" s="45">
        <f>SUM(E28:E38)</f>
        <v>155303.19</v>
      </c>
      <c r="E39" s="45"/>
      <c r="F39" s="45"/>
    </row>
    <row r="40" spans="1:6" x14ac:dyDescent="0.25">
      <c r="A40" s="53" t="s">
        <v>69</v>
      </c>
      <c r="B40" s="57" t="s">
        <v>70</v>
      </c>
      <c r="C40" s="6" t="s">
        <v>71</v>
      </c>
      <c r="D40" s="8">
        <v>58.5</v>
      </c>
      <c r="E40" s="8">
        <v>1284.3499999999999</v>
      </c>
      <c r="F40" s="8">
        <v>26.759999999999998</v>
      </c>
    </row>
    <row r="41" spans="1:6" x14ac:dyDescent="0.25">
      <c r="A41" s="53"/>
      <c r="B41" s="57"/>
      <c r="C41" s="6" t="s">
        <v>72</v>
      </c>
      <c r="D41" s="8">
        <v>130.5</v>
      </c>
      <c r="E41" s="8">
        <v>2725.9900000000002</v>
      </c>
      <c r="F41" s="8">
        <v>18.96</v>
      </c>
    </row>
    <row r="42" spans="1:6" x14ac:dyDescent="0.25">
      <c r="A42" s="53"/>
      <c r="B42" s="57"/>
      <c r="C42" s="6" t="s">
        <v>73</v>
      </c>
      <c r="D42" s="8">
        <v>1347</v>
      </c>
      <c r="E42" s="8">
        <v>19515.77</v>
      </c>
      <c r="F42" s="8">
        <v>16.544999999999998</v>
      </c>
    </row>
    <row r="43" spans="1:6" x14ac:dyDescent="0.25">
      <c r="A43" s="53"/>
      <c r="B43" s="57"/>
      <c r="C43" s="6" t="s">
        <v>74</v>
      </c>
      <c r="D43" s="8">
        <v>392</v>
      </c>
      <c r="E43" s="8">
        <v>9457.81</v>
      </c>
      <c r="F43" s="8">
        <v>23.945</v>
      </c>
    </row>
    <row r="44" spans="1:6" x14ac:dyDescent="0.25">
      <c r="A44" s="53"/>
      <c r="B44" s="57"/>
      <c r="C44" s="6" t="s">
        <v>75</v>
      </c>
      <c r="D44" s="8">
        <v>889.5</v>
      </c>
      <c r="E44" s="8">
        <v>25230.289999999997</v>
      </c>
      <c r="F44" s="8">
        <v>28.905000000000001</v>
      </c>
    </row>
    <row r="45" spans="1:6" x14ac:dyDescent="0.25">
      <c r="A45" s="53"/>
      <c r="B45" s="57"/>
      <c r="C45" s="6" t="s">
        <v>77</v>
      </c>
      <c r="D45" s="8">
        <v>940</v>
      </c>
      <c r="E45" s="8">
        <v>49565.599999999999</v>
      </c>
      <c r="F45" s="8">
        <v>76.125</v>
      </c>
    </row>
    <row r="46" spans="1:6" x14ac:dyDescent="0.25">
      <c r="A46" s="53"/>
      <c r="B46" s="57"/>
      <c r="C46" s="6" t="s">
        <v>78</v>
      </c>
      <c r="D46" s="8">
        <v>86</v>
      </c>
      <c r="E46" s="8">
        <v>3079.37</v>
      </c>
      <c r="F46" s="8">
        <v>34.07</v>
      </c>
    </row>
    <row r="47" spans="1:6" x14ac:dyDescent="0.25">
      <c r="A47" s="10"/>
      <c r="B47" s="11"/>
      <c r="C47" s="12" t="s">
        <v>189</v>
      </c>
      <c r="D47" s="45">
        <f>SUM(E40:E46)</f>
        <v>110859.18</v>
      </c>
      <c r="E47" s="45"/>
      <c r="F47" s="45"/>
    </row>
    <row r="48" spans="1:6" x14ac:dyDescent="0.25">
      <c r="A48" s="53" t="s">
        <v>79</v>
      </c>
      <c r="B48" s="6" t="s">
        <v>80</v>
      </c>
      <c r="C48" s="6" t="s">
        <v>81</v>
      </c>
      <c r="D48" s="8">
        <v>952.5</v>
      </c>
      <c r="E48" s="8">
        <v>24154.18</v>
      </c>
      <c r="F48" s="8">
        <v>26.075000000000003</v>
      </c>
    </row>
    <row r="49" spans="1:6" x14ac:dyDescent="0.25">
      <c r="A49" s="53"/>
      <c r="B49" s="6" t="s">
        <v>96</v>
      </c>
      <c r="C49" s="6" t="s">
        <v>97</v>
      </c>
      <c r="D49" s="8">
        <v>116.5</v>
      </c>
      <c r="E49" s="8">
        <v>3035.21</v>
      </c>
      <c r="F49" s="8">
        <v>25.734999999999999</v>
      </c>
    </row>
    <row r="50" spans="1:6" x14ac:dyDescent="0.25">
      <c r="A50" s="53"/>
      <c r="B50" s="57" t="s">
        <v>98</v>
      </c>
      <c r="C50" s="6" t="s">
        <v>99</v>
      </c>
      <c r="D50" s="8">
        <v>453.5</v>
      </c>
      <c r="E50" s="8">
        <v>16157.890000000001</v>
      </c>
      <c r="F50" s="8">
        <v>34.349999999999994</v>
      </c>
    </row>
    <row r="51" spans="1:6" x14ac:dyDescent="0.25">
      <c r="A51" s="53"/>
      <c r="B51" s="57"/>
      <c r="C51" s="6" t="s">
        <v>100</v>
      </c>
      <c r="D51" s="8">
        <v>18</v>
      </c>
      <c r="E51" s="8">
        <v>394.76</v>
      </c>
      <c r="F51" s="8">
        <v>21.93</v>
      </c>
    </row>
    <row r="52" spans="1:6" x14ac:dyDescent="0.25">
      <c r="A52" s="53"/>
      <c r="B52" s="57"/>
      <c r="C52" s="6" t="s">
        <v>101</v>
      </c>
      <c r="D52" s="8">
        <v>856.25</v>
      </c>
      <c r="E52" s="8">
        <v>18878.37</v>
      </c>
      <c r="F52" s="8">
        <v>22.05</v>
      </c>
    </row>
    <row r="53" spans="1:6" x14ac:dyDescent="0.25">
      <c r="A53" s="53"/>
      <c r="B53" s="57"/>
      <c r="C53" s="6" t="s">
        <v>102</v>
      </c>
      <c r="D53" s="8">
        <v>18.5</v>
      </c>
      <c r="E53" s="8">
        <v>604.15</v>
      </c>
      <c r="F53" s="8">
        <v>32.659999999999997</v>
      </c>
    </row>
    <row r="54" spans="1:6" x14ac:dyDescent="0.25">
      <c r="A54" s="53"/>
      <c r="B54" s="57"/>
      <c r="C54" s="6" t="s">
        <v>103</v>
      </c>
      <c r="D54" s="8">
        <v>128.5</v>
      </c>
      <c r="E54" s="8">
        <v>3100.5</v>
      </c>
      <c r="F54" s="8">
        <v>24.13</v>
      </c>
    </row>
    <row r="55" spans="1:6" x14ac:dyDescent="0.25">
      <c r="A55" s="53"/>
      <c r="B55" s="57"/>
      <c r="C55" s="6" t="s">
        <v>104</v>
      </c>
      <c r="D55" s="8">
        <v>634.25</v>
      </c>
      <c r="E55" s="8">
        <v>20778.37</v>
      </c>
      <c r="F55" s="8">
        <v>32.76</v>
      </c>
    </row>
    <row r="56" spans="1:6" x14ac:dyDescent="0.25">
      <c r="A56" s="53"/>
      <c r="B56" s="57" t="s">
        <v>107</v>
      </c>
      <c r="C56" s="6" t="s">
        <v>108</v>
      </c>
      <c r="D56" s="8">
        <v>3097.5</v>
      </c>
      <c r="E56" s="8">
        <v>80462.81</v>
      </c>
      <c r="F56" s="8">
        <v>25.98</v>
      </c>
    </row>
    <row r="57" spans="1:6" x14ac:dyDescent="0.25">
      <c r="A57" s="53"/>
      <c r="B57" s="57"/>
      <c r="C57" s="6" t="s">
        <v>109</v>
      </c>
      <c r="D57" s="8">
        <v>11337.02</v>
      </c>
      <c r="E57" s="8">
        <v>308252.99</v>
      </c>
      <c r="F57" s="8">
        <v>27.19</v>
      </c>
    </row>
    <row r="58" spans="1:6" x14ac:dyDescent="0.25">
      <c r="A58" s="53"/>
      <c r="B58" s="57"/>
      <c r="C58" s="6" t="s">
        <v>110</v>
      </c>
      <c r="D58" s="8">
        <v>13365.25</v>
      </c>
      <c r="E58" s="8">
        <v>359112.12</v>
      </c>
      <c r="F58" s="8">
        <v>26.87</v>
      </c>
    </row>
    <row r="59" spans="1:6" x14ac:dyDescent="0.25">
      <c r="A59" s="53"/>
      <c r="B59" s="57"/>
      <c r="C59" s="6" t="s">
        <v>111</v>
      </c>
      <c r="D59" s="8">
        <v>253.5</v>
      </c>
      <c r="E59" s="8">
        <v>5921.91</v>
      </c>
      <c r="F59" s="8">
        <v>23.36</v>
      </c>
    </row>
    <row r="60" spans="1:6" x14ac:dyDescent="0.25">
      <c r="A60" s="53"/>
      <c r="B60" s="6" t="s">
        <v>112</v>
      </c>
      <c r="C60" s="6" t="s">
        <v>113</v>
      </c>
      <c r="D60" s="8">
        <v>326.5</v>
      </c>
      <c r="E60" s="8">
        <v>7911.5</v>
      </c>
      <c r="F60" s="8">
        <v>24.23</v>
      </c>
    </row>
    <row r="61" spans="1:6" x14ac:dyDescent="0.25">
      <c r="A61" s="53"/>
      <c r="B61" s="6" t="s">
        <v>114</v>
      </c>
      <c r="C61" s="6" t="s">
        <v>115</v>
      </c>
      <c r="D61" s="8">
        <v>202.5</v>
      </c>
      <c r="E61" s="8">
        <v>4462.91</v>
      </c>
      <c r="F61" s="8">
        <v>22.04</v>
      </c>
    </row>
    <row r="62" spans="1:6" x14ac:dyDescent="0.25">
      <c r="A62" s="53"/>
      <c r="B62" s="57" t="s">
        <v>116</v>
      </c>
      <c r="C62" s="6" t="s">
        <v>118</v>
      </c>
      <c r="D62" s="8">
        <v>180.5</v>
      </c>
      <c r="E62" s="8">
        <v>4331.8900000000003</v>
      </c>
      <c r="F62" s="8">
        <v>24</v>
      </c>
    </row>
    <row r="63" spans="1:6" x14ac:dyDescent="0.25">
      <c r="A63" s="53"/>
      <c r="B63" s="57"/>
      <c r="C63" s="6" t="s">
        <v>119</v>
      </c>
      <c r="D63" s="8">
        <v>3266.25</v>
      </c>
      <c r="E63" s="8">
        <v>75345.13</v>
      </c>
      <c r="F63" s="8">
        <v>23.07</v>
      </c>
    </row>
    <row r="64" spans="1:6" x14ac:dyDescent="0.25">
      <c r="A64" s="53"/>
      <c r="B64" s="57"/>
      <c r="C64" s="6" t="s">
        <v>120</v>
      </c>
      <c r="D64" s="8">
        <v>137</v>
      </c>
      <c r="E64" s="8">
        <v>2998.13</v>
      </c>
      <c r="F64" s="8">
        <v>21.88</v>
      </c>
    </row>
    <row r="65" spans="1:6" x14ac:dyDescent="0.25">
      <c r="A65" s="53"/>
      <c r="B65" s="57"/>
      <c r="C65" s="6" t="s">
        <v>121</v>
      </c>
      <c r="D65" s="8">
        <v>372.5</v>
      </c>
      <c r="E65" s="8">
        <v>10465.36</v>
      </c>
      <c r="F65" s="8">
        <v>28.09</v>
      </c>
    </row>
    <row r="66" spans="1:6" x14ac:dyDescent="0.25">
      <c r="A66" s="53"/>
      <c r="B66" s="57"/>
      <c r="C66" s="6" t="s">
        <v>122</v>
      </c>
      <c r="D66" s="8">
        <v>89.5</v>
      </c>
      <c r="E66" s="8">
        <v>2101.79</v>
      </c>
      <c r="F66" s="8">
        <v>23.48</v>
      </c>
    </row>
    <row r="67" spans="1:6" x14ac:dyDescent="0.25">
      <c r="A67" s="53"/>
      <c r="B67" s="57"/>
      <c r="C67" s="6" t="s">
        <v>123</v>
      </c>
      <c r="D67" s="33" t="s">
        <v>193</v>
      </c>
      <c r="E67" s="8">
        <v>269421.21000000002</v>
      </c>
      <c r="F67" s="33" t="s">
        <v>193</v>
      </c>
    </row>
    <row r="68" spans="1:6" x14ac:dyDescent="0.25">
      <c r="A68" s="53"/>
      <c r="B68" s="57"/>
      <c r="C68" s="6" t="s">
        <v>124</v>
      </c>
      <c r="D68" s="8">
        <v>4138.25</v>
      </c>
      <c r="E68" s="8">
        <v>93379.32</v>
      </c>
      <c r="F68" s="8">
        <v>22.56</v>
      </c>
    </row>
    <row r="69" spans="1:6" x14ac:dyDescent="0.25">
      <c r="A69" s="53"/>
      <c r="B69" s="57"/>
      <c r="C69" s="6" t="s">
        <v>125</v>
      </c>
      <c r="D69" s="8">
        <v>4597.5</v>
      </c>
      <c r="E69" s="8">
        <v>105177.56</v>
      </c>
      <c r="F69" s="8">
        <v>22.88</v>
      </c>
    </row>
    <row r="70" spans="1:6" x14ac:dyDescent="0.25">
      <c r="A70" s="53"/>
      <c r="B70" s="57"/>
      <c r="C70" s="6" t="s">
        <v>126</v>
      </c>
      <c r="D70" s="8">
        <v>1423.25</v>
      </c>
      <c r="E70" s="8">
        <v>53400.24</v>
      </c>
      <c r="F70" s="8">
        <v>37.51</v>
      </c>
    </row>
    <row r="71" spans="1:6" x14ac:dyDescent="0.25">
      <c r="A71" s="53"/>
      <c r="B71" s="6" t="s">
        <v>127</v>
      </c>
      <c r="C71" s="6" t="s">
        <v>128</v>
      </c>
      <c r="D71" s="8">
        <v>8273.25</v>
      </c>
      <c r="E71" s="8">
        <v>226401.15</v>
      </c>
      <c r="F71" s="8">
        <v>36.83</v>
      </c>
    </row>
    <row r="72" spans="1:6" x14ac:dyDescent="0.25">
      <c r="A72" s="53"/>
      <c r="B72" s="6" t="s">
        <v>129</v>
      </c>
      <c r="C72" s="6" t="s">
        <v>130</v>
      </c>
      <c r="D72" s="8">
        <v>43</v>
      </c>
      <c r="E72" s="8">
        <v>1031.07</v>
      </c>
      <c r="F72" s="8">
        <v>23.98</v>
      </c>
    </row>
    <row r="73" spans="1:6" x14ac:dyDescent="0.25">
      <c r="A73" s="53"/>
      <c r="B73" s="57" t="s">
        <v>131</v>
      </c>
      <c r="C73" s="6" t="s">
        <v>132</v>
      </c>
      <c r="D73" s="8">
        <v>538.5</v>
      </c>
      <c r="E73" s="8">
        <v>13981.89</v>
      </c>
      <c r="F73" s="8">
        <v>25.96</v>
      </c>
    </row>
    <row r="74" spans="1:6" x14ac:dyDescent="0.25">
      <c r="A74" s="53"/>
      <c r="B74" s="57"/>
      <c r="C74" s="6" t="s">
        <v>133</v>
      </c>
      <c r="D74" s="8">
        <v>224.5</v>
      </c>
      <c r="E74" s="8">
        <v>5985.2999999999993</v>
      </c>
      <c r="F74" s="8">
        <v>26.17</v>
      </c>
    </row>
    <row r="75" spans="1:6" x14ac:dyDescent="0.25">
      <c r="A75" s="53"/>
      <c r="B75" s="57" t="s">
        <v>93</v>
      </c>
      <c r="C75" s="6" t="s">
        <v>94</v>
      </c>
      <c r="D75" s="8">
        <v>401</v>
      </c>
      <c r="E75" s="8">
        <v>10062.68</v>
      </c>
      <c r="F75" s="8">
        <v>25.09</v>
      </c>
    </row>
    <row r="76" spans="1:6" x14ac:dyDescent="0.25">
      <c r="A76" s="53"/>
      <c r="B76" s="57"/>
      <c r="C76" s="6" t="s">
        <v>95</v>
      </c>
      <c r="D76" s="8">
        <v>910</v>
      </c>
      <c r="E76" s="8">
        <v>6527.66</v>
      </c>
      <c r="F76" s="8">
        <v>7.17</v>
      </c>
    </row>
    <row r="77" spans="1:6" x14ac:dyDescent="0.25">
      <c r="A77" s="53"/>
      <c r="B77" s="57" t="s">
        <v>82</v>
      </c>
      <c r="C77" s="6" t="s">
        <v>83</v>
      </c>
      <c r="D77" s="8">
        <v>2033</v>
      </c>
      <c r="E77" s="8">
        <v>67625.86</v>
      </c>
      <c r="F77" s="8">
        <v>30.525000000000002</v>
      </c>
    </row>
    <row r="78" spans="1:6" x14ac:dyDescent="0.25">
      <c r="A78" s="53"/>
      <c r="B78" s="57"/>
      <c r="C78" s="6" t="s">
        <v>84</v>
      </c>
      <c r="D78" s="8">
        <v>147.5</v>
      </c>
      <c r="E78" s="8">
        <v>4696.17</v>
      </c>
      <c r="F78" s="8">
        <v>28.79</v>
      </c>
    </row>
    <row r="79" spans="1:6" x14ac:dyDescent="0.25">
      <c r="A79" s="53"/>
      <c r="B79" s="57"/>
      <c r="C79" s="6" t="s">
        <v>85</v>
      </c>
      <c r="D79" s="8">
        <v>913</v>
      </c>
      <c r="E79" s="8">
        <v>24233.27</v>
      </c>
      <c r="F79" s="8">
        <v>27.84</v>
      </c>
    </row>
    <row r="80" spans="1:6" x14ac:dyDescent="0.25">
      <c r="A80" s="53"/>
      <c r="B80" s="57"/>
      <c r="C80" s="6" t="s">
        <v>86</v>
      </c>
      <c r="D80" s="8">
        <v>213</v>
      </c>
      <c r="E80" s="8">
        <v>9991.81</v>
      </c>
      <c r="F80" s="8">
        <v>36.33</v>
      </c>
    </row>
    <row r="81" spans="1:6" x14ac:dyDescent="0.25">
      <c r="A81" s="53"/>
      <c r="B81" s="57" t="s">
        <v>87</v>
      </c>
      <c r="C81" s="6" t="s">
        <v>88</v>
      </c>
      <c r="D81" s="8">
        <v>2071.5</v>
      </c>
      <c r="E81" s="8">
        <v>55309.78</v>
      </c>
      <c r="F81" s="8">
        <v>27.23</v>
      </c>
    </row>
    <row r="82" spans="1:6" x14ac:dyDescent="0.25">
      <c r="A82" s="53"/>
      <c r="B82" s="57"/>
      <c r="C82" s="6" t="s">
        <v>90</v>
      </c>
      <c r="D82" s="8">
        <v>475</v>
      </c>
      <c r="E82" s="8">
        <v>16315.84</v>
      </c>
      <c r="F82" s="8">
        <v>34.064999999999998</v>
      </c>
    </row>
    <row r="83" spans="1:6" x14ac:dyDescent="0.25">
      <c r="A83" s="53"/>
      <c r="B83" s="57"/>
      <c r="C83" s="6" t="s">
        <v>91</v>
      </c>
      <c r="D83" s="8">
        <v>161.5</v>
      </c>
      <c r="E83" s="8">
        <v>4424.32</v>
      </c>
      <c r="F83" s="8">
        <v>28.355</v>
      </c>
    </row>
    <row r="84" spans="1:6" x14ac:dyDescent="0.25">
      <c r="A84" s="53"/>
      <c r="B84" s="57"/>
      <c r="C84" s="6" t="s">
        <v>92</v>
      </c>
      <c r="D84" s="8">
        <v>26</v>
      </c>
      <c r="E84" s="8">
        <v>3714.25</v>
      </c>
      <c r="F84" s="8">
        <v>146.30000000000001</v>
      </c>
    </row>
    <row r="85" spans="1:6" x14ac:dyDescent="0.25">
      <c r="A85" s="10"/>
      <c r="B85" s="11"/>
      <c r="C85" s="12" t="s">
        <v>190</v>
      </c>
      <c r="D85" s="45">
        <f>SUM(E48:E84)</f>
        <v>1920149.3500000003</v>
      </c>
      <c r="E85" s="45"/>
      <c r="F85" s="45"/>
    </row>
    <row r="86" spans="1:6" x14ac:dyDescent="0.25">
      <c r="A86" s="53" t="s">
        <v>134</v>
      </c>
      <c r="B86" s="57" t="s">
        <v>135</v>
      </c>
      <c r="C86" s="6" t="s">
        <v>136</v>
      </c>
      <c r="D86" s="8">
        <v>46</v>
      </c>
      <c r="E86" s="8">
        <v>1329.37</v>
      </c>
      <c r="F86" s="8">
        <v>28.9</v>
      </c>
    </row>
    <row r="87" spans="1:6" x14ac:dyDescent="0.25">
      <c r="A87" s="53"/>
      <c r="B87" s="57"/>
      <c r="C87" s="6" t="s">
        <v>137</v>
      </c>
      <c r="D87" s="8">
        <v>558.5</v>
      </c>
      <c r="E87" s="8">
        <v>14898.9</v>
      </c>
      <c r="F87" s="8">
        <v>25.97</v>
      </c>
    </row>
    <row r="88" spans="1:6" x14ac:dyDescent="0.25">
      <c r="A88" s="53"/>
      <c r="B88" s="57" t="s">
        <v>138</v>
      </c>
      <c r="C88" s="6" t="s">
        <v>139</v>
      </c>
      <c r="D88" s="8">
        <v>10150</v>
      </c>
      <c r="E88" s="8">
        <v>3800.9700000000003</v>
      </c>
      <c r="F88" s="8">
        <v>0.42000000000000004</v>
      </c>
    </row>
    <row r="89" spans="1:6" x14ac:dyDescent="0.25">
      <c r="A89" s="53"/>
      <c r="B89" s="57"/>
      <c r="C89" s="6" t="s">
        <v>140</v>
      </c>
      <c r="D89" s="8">
        <v>1083911.5</v>
      </c>
      <c r="E89" s="8">
        <v>85249.66</v>
      </c>
      <c r="F89" s="8">
        <v>0.11</v>
      </c>
    </row>
    <row r="90" spans="1:6" x14ac:dyDescent="0.25">
      <c r="A90" s="53"/>
      <c r="B90" s="57"/>
      <c r="C90" s="6" t="s">
        <v>141</v>
      </c>
      <c r="D90" s="8">
        <v>104890</v>
      </c>
      <c r="E90" s="8">
        <v>32707.119999999995</v>
      </c>
      <c r="F90" s="8">
        <v>0.35</v>
      </c>
    </row>
    <row r="91" spans="1:6" x14ac:dyDescent="0.25">
      <c r="A91" s="53"/>
      <c r="B91" s="57"/>
      <c r="C91" s="6" t="s">
        <v>142</v>
      </c>
      <c r="D91" s="8">
        <v>43300</v>
      </c>
      <c r="E91" s="8">
        <v>6487.4800000000005</v>
      </c>
      <c r="F91" s="8">
        <v>0.22999999999999998</v>
      </c>
    </row>
    <row r="92" spans="1:6" x14ac:dyDescent="0.25">
      <c r="A92" s="53"/>
      <c r="B92" s="6" t="s">
        <v>143</v>
      </c>
      <c r="C92" s="6" t="s">
        <v>144</v>
      </c>
      <c r="D92" s="8">
        <v>18</v>
      </c>
      <c r="E92" s="8">
        <v>2052.98</v>
      </c>
      <c r="F92" s="8">
        <v>215.07</v>
      </c>
    </row>
    <row r="93" spans="1:6" x14ac:dyDescent="0.25">
      <c r="A93" s="10"/>
      <c r="B93" s="11"/>
      <c r="C93" s="12" t="s">
        <v>191</v>
      </c>
      <c r="D93" s="45">
        <f>SUM(E86:E92)</f>
        <v>146526.48000000004</v>
      </c>
      <c r="E93" s="45"/>
      <c r="F93" s="45"/>
    </row>
    <row r="94" spans="1:6" x14ac:dyDescent="0.25">
      <c r="A94" s="53" t="s">
        <v>145</v>
      </c>
      <c r="B94" s="57" t="s">
        <v>146</v>
      </c>
      <c r="C94" s="6" t="s">
        <v>147</v>
      </c>
      <c r="D94" s="8">
        <v>5.5</v>
      </c>
      <c r="E94" s="8">
        <v>246.02999999999997</v>
      </c>
      <c r="F94" s="8">
        <v>52.085000000000001</v>
      </c>
    </row>
    <row r="95" spans="1:6" x14ac:dyDescent="0.25">
      <c r="A95" s="53"/>
      <c r="B95" s="57"/>
      <c r="C95" s="6" t="s">
        <v>148</v>
      </c>
      <c r="D95" s="8">
        <v>2550</v>
      </c>
      <c r="E95" s="8">
        <v>4712.87</v>
      </c>
      <c r="F95" s="8">
        <v>1.885</v>
      </c>
    </row>
    <row r="96" spans="1:6" x14ac:dyDescent="0.25">
      <c r="A96" s="53"/>
      <c r="B96" s="57"/>
      <c r="C96" s="6" t="s">
        <v>149</v>
      </c>
      <c r="D96" s="8">
        <v>3469.2799999999997</v>
      </c>
      <c r="E96" s="8">
        <v>105354.83</v>
      </c>
      <c r="F96" s="8">
        <v>30.355</v>
      </c>
    </row>
    <row r="97" spans="1:6" x14ac:dyDescent="0.25">
      <c r="A97" s="53"/>
      <c r="B97" s="57"/>
      <c r="C97" s="6" t="s">
        <v>150</v>
      </c>
      <c r="D97" s="8">
        <v>1400.42</v>
      </c>
      <c r="E97" s="8">
        <v>41033.599999999999</v>
      </c>
      <c r="F97" s="8">
        <v>29.585000000000001</v>
      </c>
    </row>
    <row r="98" spans="1:6" x14ac:dyDescent="0.25">
      <c r="A98" s="53"/>
      <c r="B98" s="6" t="s">
        <v>153</v>
      </c>
      <c r="C98" s="6" t="s">
        <v>154</v>
      </c>
      <c r="D98" s="8">
        <v>14471.75</v>
      </c>
      <c r="E98" s="8">
        <v>454048.35000000003</v>
      </c>
      <c r="F98" s="8">
        <v>104.1075</v>
      </c>
    </row>
    <row r="99" spans="1:6" x14ac:dyDescent="0.25">
      <c r="A99" s="53"/>
      <c r="B99" s="57" t="s">
        <v>155</v>
      </c>
      <c r="C99" s="6" t="s">
        <v>157</v>
      </c>
      <c r="D99" s="8">
        <v>1352.5</v>
      </c>
      <c r="E99" s="8">
        <v>35704.800000000003</v>
      </c>
      <c r="F99" s="8">
        <v>26.4</v>
      </c>
    </row>
    <row r="100" spans="1:6" x14ac:dyDescent="0.25">
      <c r="A100" s="53"/>
      <c r="B100" s="57"/>
      <c r="C100" s="6" t="s">
        <v>158</v>
      </c>
      <c r="D100" s="8">
        <v>2449</v>
      </c>
      <c r="E100" s="8">
        <v>54124.5</v>
      </c>
      <c r="F100" s="8">
        <v>21.945</v>
      </c>
    </row>
    <row r="101" spans="1:6" x14ac:dyDescent="0.25">
      <c r="A101" s="53"/>
      <c r="B101" s="57"/>
      <c r="C101" s="6" t="s">
        <v>159</v>
      </c>
      <c r="D101" s="8">
        <v>395</v>
      </c>
      <c r="E101" s="8">
        <v>9576.2900000000009</v>
      </c>
      <c r="F101" s="8">
        <v>24.24</v>
      </c>
    </row>
    <row r="102" spans="1:6" x14ac:dyDescent="0.25">
      <c r="A102" s="10"/>
      <c r="B102" s="11"/>
      <c r="C102" s="12" t="s">
        <v>192</v>
      </c>
      <c r="D102" s="45">
        <f>SUM(E94:E101)</f>
        <v>704801.27000000014</v>
      </c>
      <c r="E102" s="45"/>
      <c r="F102" s="45"/>
    </row>
    <row r="103" spans="1:6" ht="15.75" x14ac:dyDescent="0.25">
      <c r="A103" s="32" t="s">
        <v>161</v>
      </c>
      <c r="B103" s="15"/>
      <c r="C103" s="16"/>
      <c r="D103" s="50">
        <f>D102+D93+D85+D47+D39+D27+D17+D8+D3</f>
        <v>4091427.5100000007</v>
      </c>
      <c r="E103" s="51"/>
      <c r="F103" s="52"/>
    </row>
    <row r="104" spans="1:6" x14ac:dyDescent="0.25">
      <c r="D104" s="1"/>
      <c r="E104" s="1"/>
    </row>
  </sheetData>
  <sortState ref="B48:F84">
    <sortCondition ref="C48:C84"/>
  </sortState>
  <mergeCells count="39">
    <mergeCell ref="D103:F103"/>
    <mergeCell ref="A4:A7"/>
    <mergeCell ref="A1:C1"/>
    <mergeCell ref="D3:F3"/>
    <mergeCell ref="D8:F8"/>
    <mergeCell ref="D17:F17"/>
    <mergeCell ref="D27:F27"/>
    <mergeCell ref="D39:F39"/>
    <mergeCell ref="D47:F47"/>
    <mergeCell ref="D85:F85"/>
    <mergeCell ref="D93:F93"/>
    <mergeCell ref="D102:F102"/>
    <mergeCell ref="A94:A101"/>
    <mergeCell ref="A86:A92"/>
    <mergeCell ref="A48:A84"/>
    <mergeCell ref="A40:A46"/>
    <mergeCell ref="A28:A38"/>
    <mergeCell ref="A18:A26"/>
    <mergeCell ref="A9:A16"/>
    <mergeCell ref="B13:B16"/>
    <mergeCell ref="B9:B11"/>
    <mergeCell ref="B4:B6"/>
    <mergeCell ref="B40:B46"/>
    <mergeCell ref="B34:B37"/>
    <mergeCell ref="B28:B30"/>
    <mergeCell ref="B25:B26"/>
    <mergeCell ref="B22:B23"/>
    <mergeCell ref="B20:B21"/>
    <mergeCell ref="B56:B59"/>
    <mergeCell ref="B50:B55"/>
    <mergeCell ref="B88:B91"/>
    <mergeCell ref="B86:B87"/>
    <mergeCell ref="B99:B101"/>
    <mergeCell ref="B94:B97"/>
    <mergeCell ref="B81:B84"/>
    <mergeCell ref="B77:B80"/>
    <mergeCell ref="B75:B76"/>
    <mergeCell ref="B73:B74"/>
    <mergeCell ref="B62:B70"/>
  </mergeCells>
  <pageMargins left="0.7" right="0.7" top="0.75" bottom="0.75" header="0.3" footer="0.3"/>
  <pageSetup paperSize="9" scale="4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activeCell="D30" sqref="D30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49.28515625" bestFit="1" customWidth="1"/>
    <col min="4" max="4" width="26.42578125" bestFit="1" customWidth="1"/>
    <col min="5" max="5" width="25.28515625" bestFit="1" customWidth="1"/>
    <col min="6" max="6" width="34.5703125" bestFit="1" customWidth="1"/>
  </cols>
  <sheetData>
    <row r="1" spans="1:6" ht="30" customHeight="1" x14ac:dyDescent="0.25">
      <c r="A1" s="44" t="s">
        <v>181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119755.65</v>
      </c>
      <c r="F2" s="8"/>
    </row>
    <row r="3" spans="1:6" x14ac:dyDescent="0.25">
      <c r="A3" s="10"/>
      <c r="B3" s="18"/>
      <c r="C3" s="12" t="s">
        <v>184</v>
      </c>
      <c r="D3" s="45">
        <f>SUM(E2:E2)</f>
        <v>119755.65</v>
      </c>
      <c r="E3" s="45"/>
      <c r="F3" s="45"/>
    </row>
    <row r="4" spans="1:6" x14ac:dyDescent="0.25">
      <c r="A4" s="13" t="s">
        <v>2</v>
      </c>
      <c r="B4" s="6" t="s">
        <v>3</v>
      </c>
      <c r="C4" s="6" t="s">
        <v>6</v>
      </c>
      <c r="D4" s="8">
        <v>14</v>
      </c>
      <c r="E4" s="8">
        <v>777.7</v>
      </c>
      <c r="F4" s="8">
        <v>55.55</v>
      </c>
    </row>
    <row r="5" spans="1:6" x14ac:dyDescent="0.25">
      <c r="A5" s="10"/>
      <c r="B5" s="11"/>
      <c r="C5" s="12" t="s">
        <v>185</v>
      </c>
      <c r="D5" s="45">
        <f>SUM(E4)</f>
        <v>777.7</v>
      </c>
      <c r="E5" s="45"/>
      <c r="F5" s="45"/>
    </row>
    <row r="6" spans="1:6" x14ac:dyDescent="0.25">
      <c r="A6" s="41" t="s">
        <v>9</v>
      </c>
      <c r="B6" s="38" t="s">
        <v>10</v>
      </c>
      <c r="C6" s="6" t="s">
        <v>12</v>
      </c>
      <c r="D6" s="33" t="s">
        <v>193</v>
      </c>
      <c r="E6" s="8">
        <v>510.93</v>
      </c>
      <c r="F6" s="33" t="s">
        <v>193</v>
      </c>
    </row>
    <row r="7" spans="1:6" x14ac:dyDescent="0.25">
      <c r="A7" s="42"/>
      <c r="B7" s="40"/>
      <c r="C7" s="6" t="s">
        <v>13</v>
      </c>
      <c r="D7" s="8">
        <v>2</v>
      </c>
      <c r="E7" s="8">
        <v>437.77</v>
      </c>
      <c r="F7" s="8">
        <v>218.89</v>
      </c>
    </row>
    <row r="8" spans="1:6" x14ac:dyDescent="0.25">
      <c r="A8" s="42"/>
      <c r="B8" s="38" t="s">
        <v>23</v>
      </c>
      <c r="C8" s="6" t="s">
        <v>25</v>
      </c>
      <c r="D8" s="8">
        <v>116.83</v>
      </c>
      <c r="E8" s="8">
        <v>4507.72</v>
      </c>
      <c r="F8" s="8">
        <v>38.58</v>
      </c>
    </row>
    <row r="9" spans="1:6" x14ac:dyDescent="0.25">
      <c r="A9" s="43"/>
      <c r="B9" s="40"/>
      <c r="C9" s="6" t="s">
        <v>27</v>
      </c>
      <c r="D9" s="8">
        <v>236</v>
      </c>
      <c r="E9" s="8">
        <v>9796.66</v>
      </c>
      <c r="F9" s="8">
        <v>41.51</v>
      </c>
    </row>
    <row r="10" spans="1:6" x14ac:dyDescent="0.25">
      <c r="A10" s="10"/>
      <c r="B10" s="11"/>
      <c r="C10" s="12" t="s">
        <v>186</v>
      </c>
      <c r="D10" s="45">
        <f>SUM(E6:E9)</f>
        <v>15253.08</v>
      </c>
      <c r="E10" s="45"/>
      <c r="F10" s="45"/>
    </row>
    <row r="11" spans="1:6" x14ac:dyDescent="0.25">
      <c r="A11" s="34" t="s">
        <v>28</v>
      </c>
      <c r="B11" s="38" t="s">
        <v>39</v>
      </c>
      <c r="C11" s="6" t="s">
        <v>40</v>
      </c>
      <c r="D11" s="8">
        <v>189</v>
      </c>
      <c r="E11" s="8">
        <v>1194.05</v>
      </c>
      <c r="F11" s="8">
        <v>6.32</v>
      </c>
    </row>
    <row r="12" spans="1:6" x14ac:dyDescent="0.25">
      <c r="A12" s="35"/>
      <c r="B12" s="40"/>
      <c r="C12" s="6" t="s">
        <v>41</v>
      </c>
      <c r="D12" s="8">
        <v>85</v>
      </c>
      <c r="E12" s="8">
        <v>677.39</v>
      </c>
      <c r="F12" s="8">
        <v>7.97</v>
      </c>
    </row>
    <row r="13" spans="1:6" x14ac:dyDescent="0.25">
      <c r="A13" s="35"/>
      <c r="B13" s="6" t="s">
        <v>42</v>
      </c>
      <c r="C13" s="6" t="s">
        <v>43</v>
      </c>
      <c r="D13" s="8">
        <v>0</v>
      </c>
      <c r="E13" s="8">
        <v>5.48</v>
      </c>
      <c r="F13" s="33" t="s">
        <v>193</v>
      </c>
    </row>
    <row r="14" spans="1:6" x14ac:dyDescent="0.25">
      <c r="A14" s="36"/>
      <c r="B14" s="6" t="s">
        <v>44</v>
      </c>
      <c r="C14" s="6" t="s">
        <v>46</v>
      </c>
      <c r="D14" s="8">
        <v>0</v>
      </c>
      <c r="E14" s="8">
        <v>9563.7000000000007</v>
      </c>
      <c r="F14" s="33" t="s">
        <v>193</v>
      </c>
    </row>
    <row r="15" spans="1:6" x14ac:dyDescent="0.25">
      <c r="A15" s="10"/>
      <c r="B15" s="11"/>
      <c r="C15" s="12" t="s">
        <v>187</v>
      </c>
      <c r="D15" s="45">
        <f>SUM(E11:E14)</f>
        <v>11440.62</v>
      </c>
      <c r="E15" s="45"/>
      <c r="F15" s="45"/>
    </row>
    <row r="16" spans="1:6" x14ac:dyDescent="0.25">
      <c r="A16" s="13" t="s">
        <v>47</v>
      </c>
      <c r="B16" s="6" t="s">
        <v>48</v>
      </c>
      <c r="C16" s="6" t="s">
        <v>49</v>
      </c>
      <c r="D16" s="8">
        <v>69</v>
      </c>
      <c r="E16" s="8">
        <v>2531.23</v>
      </c>
      <c r="F16" s="8">
        <v>36.68</v>
      </c>
    </row>
    <row r="17" spans="1:6" x14ac:dyDescent="0.25">
      <c r="A17" s="10"/>
      <c r="B17" s="11"/>
      <c r="C17" s="12" t="s">
        <v>188</v>
      </c>
      <c r="D17" s="45">
        <f>SUM(E16)</f>
        <v>2531.23</v>
      </c>
      <c r="E17" s="45"/>
      <c r="F17" s="45"/>
    </row>
    <row r="18" spans="1:6" x14ac:dyDescent="0.25">
      <c r="A18" s="34" t="s">
        <v>69</v>
      </c>
      <c r="B18" s="23" t="s">
        <v>70</v>
      </c>
      <c r="C18" s="6" t="s">
        <v>74</v>
      </c>
      <c r="D18" s="33" t="s">
        <v>193</v>
      </c>
      <c r="E18" s="8">
        <v>0.98</v>
      </c>
      <c r="F18" s="33" t="s">
        <v>193</v>
      </c>
    </row>
    <row r="19" spans="1:6" x14ac:dyDescent="0.25">
      <c r="A19" s="35"/>
      <c r="B19" s="24"/>
      <c r="C19" s="6" t="s">
        <v>75</v>
      </c>
      <c r="D19" s="8">
        <v>12</v>
      </c>
      <c r="E19" s="8">
        <v>841</v>
      </c>
      <c r="F19" s="8">
        <v>70.08</v>
      </c>
    </row>
    <row r="20" spans="1:6" x14ac:dyDescent="0.25">
      <c r="A20" s="10"/>
      <c r="B20" s="11"/>
      <c r="C20" s="12" t="s">
        <v>189</v>
      </c>
      <c r="D20" s="45">
        <f>SUM(E18:E19)</f>
        <v>841.98</v>
      </c>
      <c r="E20" s="45"/>
      <c r="F20" s="45"/>
    </row>
    <row r="21" spans="1:6" x14ac:dyDescent="0.25">
      <c r="A21" s="41" t="s">
        <v>134</v>
      </c>
      <c r="B21" s="6" t="s">
        <v>135</v>
      </c>
      <c r="C21" s="6" t="s">
        <v>137</v>
      </c>
      <c r="D21" s="8">
        <v>67</v>
      </c>
      <c r="E21" s="8">
        <v>2402.0500000000002</v>
      </c>
      <c r="F21" s="8">
        <v>35.85</v>
      </c>
    </row>
    <row r="22" spans="1:6" x14ac:dyDescent="0.25">
      <c r="A22" s="43"/>
      <c r="B22" s="6" t="s">
        <v>138</v>
      </c>
      <c r="C22" s="6" t="s">
        <v>141</v>
      </c>
      <c r="D22" s="8">
        <v>22513</v>
      </c>
      <c r="E22" s="8">
        <v>12423.93</v>
      </c>
      <c r="F22" s="8">
        <v>0.55000000000000004</v>
      </c>
    </row>
    <row r="23" spans="1:6" x14ac:dyDescent="0.25">
      <c r="A23" s="10"/>
      <c r="B23" s="11"/>
      <c r="C23" s="12" t="s">
        <v>191</v>
      </c>
      <c r="D23" s="45">
        <f>SUM(E21:E22)</f>
        <v>14825.98</v>
      </c>
      <c r="E23" s="45"/>
      <c r="F23" s="45"/>
    </row>
    <row r="24" spans="1:6" x14ac:dyDescent="0.25">
      <c r="A24" s="53" t="s">
        <v>145</v>
      </c>
      <c r="B24" s="38" t="s">
        <v>146</v>
      </c>
      <c r="C24" s="6" t="s">
        <v>147</v>
      </c>
      <c r="D24" s="8">
        <v>171.98</v>
      </c>
      <c r="E24" s="8">
        <v>19243.62</v>
      </c>
      <c r="F24" s="8">
        <v>111.89</v>
      </c>
    </row>
    <row r="25" spans="1:6" x14ac:dyDescent="0.25">
      <c r="A25" s="53"/>
      <c r="B25" s="40"/>
      <c r="C25" s="6" t="s">
        <v>149</v>
      </c>
      <c r="D25" s="8">
        <v>640</v>
      </c>
      <c r="E25" s="8">
        <v>29587.66</v>
      </c>
      <c r="F25" s="8">
        <v>46.23</v>
      </c>
    </row>
    <row r="26" spans="1:6" x14ac:dyDescent="0.25">
      <c r="A26" s="53"/>
      <c r="B26" s="6" t="s">
        <v>153</v>
      </c>
      <c r="C26" s="6" t="s">
        <v>154</v>
      </c>
      <c r="D26" s="8">
        <v>3013.75</v>
      </c>
      <c r="E26" s="8">
        <v>103379.17</v>
      </c>
      <c r="F26" s="8">
        <v>34.299999999999997</v>
      </c>
    </row>
    <row r="27" spans="1:6" x14ac:dyDescent="0.25">
      <c r="A27" s="53"/>
      <c r="B27" s="6" t="s">
        <v>155</v>
      </c>
      <c r="C27" s="6" t="s">
        <v>156</v>
      </c>
      <c r="D27" s="8">
        <v>59.63</v>
      </c>
      <c r="E27" s="8">
        <v>3398.25</v>
      </c>
      <c r="F27" s="8">
        <v>56.99</v>
      </c>
    </row>
    <row r="28" spans="1:6" x14ac:dyDescent="0.25">
      <c r="A28" s="10"/>
      <c r="B28" s="11"/>
      <c r="C28" s="12" t="s">
        <v>192</v>
      </c>
      <c r="D28" s="45">
        <f>SUM(E24:E27)</f>
        <v>155608.70000000001</v>
      </c>
      <c r="E28" s="45"/>
      <c r="F28" s="45"/>
    </row>
    <row r="29" spans="1:6" ht="15.75" x14ac:dyDescent="0.25">
      <c r="A29" s="14" t="s">
        <v>161</v>
      </c>
      <c r="B29" s="15"/>
      <c r="C29" s="16"/>
      <c r="D29" s="50">
        <f>D28+D23+D20+D17+D15+D10+D5+D3</f>
        <v>321034.94000000006</v>
      </c>
      <c r="E29" s="51"/>
      <c r="F29" s="52"/>
    </row>
    <row r="30" spans="1:6" x14ac:dyDescent="0.25">
      <c r="D30" s="1"/>
      <c r="E30" s="1"/>
      <c r="F30" s="1"/>
    </row>
    <row r="31" spans="1:6" x14ac:dyDescent="0.25">
      <c r="D31" s="1"/>
      <c r="E31" s="1"/>
      <c r="F31" s="1"/>
    </row>
    <row r="32" spans="1:6" x14ac:dyDescent="0.25">
      <c r="D32" s="1"/>
      <c r="E32" s="1"/>
      <c r="F32" s="1"/>
    </row>
  </sheetData>
  <mergeCells count="17">
    <mergeCell ref="D29:F29"/>
    <mergeCell ref="A24:A27"/>
    <mergeCell ref="D17:F17"/>
    <mergeCell ref="D20:F20"/>
    <mergeCell ref="D23:F23"/>
    <mergeCell ref="D28:F28"/>
    <mergeCell ref="A21:A22"/>
    <mergeCell ref="B24:B25"/>
    <mergeCell ref="A1:C1"/>
    <mergeCell ref="D3:F3"/>
    <mergeCell ref="D5:F5"/>
    <mergeCell ref="D10:F10"/>
    <mergeCell ref="D15:F15"/>
    <mergeCell ref="B11:B12"/>
    <mergeCell ref="B8:B9"/>
    <mergeCell ref="B6:B7"/>
    <mergeCell ref="A6:A9"/>
  </mergeCells>
  <pageMargins left="0.7" right="0.7" top="0.75" bottom="0.75" header="0.3" footer="0.3"/>
  <pageSetup paperSize="9" scale="6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36" sqref="D36:F36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49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182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155199.67999999999</v>
      </c>
      <c r="F2" s="8"/>
    </row>
    <row r="3" spans="1:6" x14ac:dyDescent="0.25">
      <c r="A3" s="10"/>
      <c r="B3" s="18"/>
      <c r="C3" s="12" t="s">
        <v>184</v>
      </c>
      <c r="D3" s="45">
        <f>SUM(E2:E2)</f>
        <v>155199.67999999999</v>
      </c>
      <c r="E3" s="45"/>
      <c r="F3" s="45"/>
    </row>
    <row r="4" spans="1:6" x14ac:dyDescent="0.25">
      <c r="A4" s="63" t="s">
        <v>9</v>
      </c>
      <c r="B4" s="6" t="s">
        <v>19</v>
      </c>
      <c r="C4" s="6" t="s">
        <v>20</v>
      </c>
      <c r="D4" s="8">
        <v>11.05</v>
      </c>
      <c r="E4" s="8">
        <v>144134.25</v>
      </c>
      <c r="F4" s="8">
        <v>13043.82</v>
      </c>
    </row>
    <row r="5" spans="1:6" x14ac:dyDescent="0.25">
      <c r="A5" s="63"/>
      <c r="B5" s="6" t="s">
        <v>21</v>
      </c>
      <c r="C5" s="6" t="s">
        <v>22</v>
      </c>
      <c r="D5" s="8">
        <v>17.850000000000001</v>
      </c>
      <c r="E5" s="8">
        <v>111782.16999999998</v>
      </c>
      <c r="F5" s="8">
        <v>9150.3575000000001</v>
      </c>
    </row>
    <row r="6" spans="1:6" x14ac:dyDescent="0.25">
      <c r="A6" s="10"/>
      <c r="B6" s="11"/>
      <c r="C6" s="12" t="s">
        <v>186</v>
      </c>
      <c r="D6" s="45">
        <f>SUM(E4:E5)</f>
        <v>255916.41999999998</v>
      </c>
      <c r="E6" s="45"/>
      <c r="F6" s="45"/>
    </row>
    <row r="7" spans="1:6" x14ac:dyDescent="0.25">
      <c r="A7" s="53" t="s">
        <v>28</v>
      </c>
      <c r="B7" s="57" t="s">
        <v>29</v>
      </c>
      <c r="C7" s="6" t="s">
        <v>30</v>
      </c>
      <c r="D7" s="8">
        <v>2362.75</v>
      </c>
      <c r="E7" s="8">
        <v>57636.83</v>
      </c>
      <c r="F7" s="8">
        <v>21.620000000000005</v>
      </c>
    </row>
    <row r="8" spans="1:6" x14ac:dyDescent="0.25">
      <c r="A8" s="53"/>
      <c r="B8" s="57"/>
      <c r="C8" s="6" t="s">
        <v>31</v>
      </c>
      <c r="D8" s="8">
        <v>14166</v>
      </c>
      <c r="E8" s="8">
        <v>378099.46</v>
      </c>
      <c r="F8" s="8">
        <v>24.453749999999999</v>
      </c>
    </row>
    <row r="9" spans="1:6" x14ac:dyDescent="0.25">
      <c r="A9" s="53"/>
      <c r="B9" s="6" t="s">
        <v>32</v>
      </c>
      <c r="C9" s="6" t="s">
        <v>33</v>
      </c>
      <c r="D9" s="8">
        <v>88</v>
      </c>
      <c r="E9" s="8">
        <v>1832.74</v>
      </c>
      <c r="F9" s="8">
        <v>20.83</v>
      </c>
    </row>
    <row r="10" spans="1:6" x14ac:dyDescent="0.25">
      <c r="A10" s="53"/>
      <c r="B10" s="6" t="s">
        <v>44</v>
      </c>
      <c r="C10" s="6" t="s">
        <v>45</v>
      </c>
      <c r="D10" s="8">
        <v>257.5</v>
      </c>
      <c r="E10" s="8">
        <v>8833.9599999999991</v>
      </c>
      <c r="F10" s="8">
        <v>34.31</v>
      </c>
    </row>
    <row r="11" spans="1:6" x14ac:dyDescent="0.25">
      <c r="A11" s="10"/>
      <c r="B11" s="11"/>
      <c r="C11" s="12" t="s">
        <v>187</v>
      </c>
      <c r="D11" s="45">
        <f>SUM(E7:E10)</f>
        <v>446402.99000000005</v>
      </c>
      <c r="E11" s="45"/>
      <c r="F11" s="45"/>
    </row>
    <row r="12" spans="1:6" x14ac:dyDescent="0.25">
      <c r="A12" s="63" t="s">
        <v>47</v>
      </c>
      <c r="B12" s="57" t="s">
        <v>52</v>
      </c>
      <c r="C12" s="6" t="s">
        <v>54</v>
      </c>
      <c r="D12" s="8">
        <v>10202.17</v>
      </c>
      <c r="E12" s="8">
        <v>12008.73</v>
      </c>
      <c r="F12" s="8">
        <v>1.72</v>
      </c>
    </row>
    <row r="13" spans="1:6" x14ac:dyDescent="0.25">
      <c r="A13" s="63"/>
      <c r="B13" s="57"/>
      <c r="C13" s="6" t="s">
        <v>55</v>
      </c>
      <c r="D13" s="8">
        <v>28300</v>
      </c>
      <c r="E13" s="8">
        <v>36745.320000000007</v>
      </c>
      <c r="F13" s="8">
        <v>2.0249999999999999</v>
      </c>
    </row>
    <row r="14" spans="1:6" x14ac:dyDescent="0.25">
      <c r="A14" s="63"/>
      <c r="B14" s="6" t="s">
        <v>61</v>
      </c>
      <c r="C14" s="6" t="s">
        <v>65</v>
      </c>
      <c r="D14" s="8">
        <v>69</v>
      </c>
      <c r="E14" s="8">
        <v>1880.17</v>
      </c>
      <c r="F14" s="8">
        <v>27.25</v>
      </c>
    </row>
    <row r="15" spans="1:6" x14ac:dyDescent="0.25">
      <c r="A15" s="10"/>
      <c r="B15" s="11"/>
      <c r="C15" s="12" t="s">
        <v>188</v>
      </c>
      <c r="D15" s="45">
        <f>SUM(E12:E14)</f>
        <v>50634.22</v>
      </c>
      <c r="E15" s="45"/>
      <c r="F15" s="45"/>
    </row>
    <row r="16" spans="1:6" x14ac:dyDescent="0.25">
      <c r="A16" s="63" t="s">
        <v>69</v>
      </c>
      <c r="B16" s="57" t="s">
        <v>70</v>
      </c>
      <c r="C16" s="6" t="s">
        <v>72</v>
      </c>
      <c r="D16" s="8">
        <v>126.65</v>
      </c>
      <c r="E16" s="8">
        <v>3779.13</v>
      </c>
      <c r="F16" s="8">
        <v>30.365000000000002</v>
      </c>
    </row>
    <row r="17" spans="1:6" x14ac:dyDescent="0.25">
      <c r="A17" s="63"/>
      <c r="B17" s="57"/>
      <c r="C17" s="6" t="s">
        <v>76</v>
      </c>
      <c r="D17" s="8">
        <v>5371.08</v>
      </c>
      <c r="E17" s="8">
        <v>193034.51</v>
      </c>
      <c r="F17" s="8">
        <v>35.150000000000006</v>
      </c>
    </row>
    <row r="18" spans="1:6" x14ac:dyDescent="0.25">
      <c r="A18" s="10"/>
      <c r="B18" s="11"/>
      <c r="C18" s="12" t="s">
        <v>189</v>
      </c>
      <c r="D18" s="45">
        <f>SUM(E16:E17)</f>
        <v>196813.64</v>
      </c>
      <c r="E18" s="45"/>
      <c r="F18" s="45"/>
    </row>
    <row r="19" spans="1:6" x14ac:dyDescent="0.25">
      <c r="A19" s="63" t="s">
        <v>79</v>
      </c>
      <c r="B19" s="6" t="s">
        <v>96</v>
      </c>
      <c r="C19" s="6" t="s">
        <v>97</v>
      </c>
      <c r="D19" s="8">
        <v>69</v>
      </c>
      <c r="E19" s="8">
        <v>2224.9899999999998</v>
      </c>
      <c r="F19" s="8">
        <v>32.25</v>
      </c>
    </row>
    <row r="20" spans="1:6" x14ac:dyDescent="0.25">
      <c r="A20" s="63"/>
      <c r="B20" s="57" t="s">
        <v>98</v>
      </c>
      <c r="C20" s="6" t="s">
        <v>102</v>
      </c>
      <c r="D20" s="8">
        <v>30.25</v>
      </c>
      <c r="E20" s="8">
        <v>820.86</v>
      </c>
      <c r="F20" s="8">
        <v>28.215</v>
      </c>
    </row>
    <row r="21" spans="1:6" x14ac:dyDescent="0.25">
      <c r="A21" s="63"/>
      <c r="B21" s="57"/>
      <c r="C21" s="6" t="s">
        <v>104</v>
      </c>
      <c r="D21" s="8">
        <v>364.5</v>
      </c>
      <c r="E21" s="8">
        <v>16147.650000000001</v>
      </c>
      <c r="F21" s="8">
        <v>45.356666666666662</v>
      </c>
    </row>
    <row r="22" spans="1:6" x14ac:dyDescent="0.25">
      <c r="A22" s="63"/>
      <c r="B22" s="6" t="s">
        <v>116</v>
      </c>
      <c r="C22" s="6" t="s">
        <v>122</v>
      </c>
      <c r="D22" s="8">
        <v>69.5</v>
      </c>
      <c r="E22" s="8">
        <v>3030.2200000000003</v>
      </c>
      <c r="F22" s="8">
        <v>28.54</v>
      </c>
    </row>
    <row r="23" spans="1:6" x14ac:dyDescent="0.25">
      <c r="A23" s="63"/>
      <c r="B23" s="6" t="s">
        <v>93</v>
      </c>
      <c r="C23" s="6" t="s">
        <v>94</v>
      </c>
      <c r="D23" s="8">
        <v>46</v>
      </c>
      <c r="E23" s="8">
        <v>1565.36</v>
      </c>
      <c r="F23" s="8">
        <v>27.88</v>
      </c>
    </row>
    <row r="24" spans="1:6" x14ac:dyDescent="0.25">
      <c r="A24" s="63"/>
      <c r="B24" s="57" t="s">
        <v>82</v>
      </c>
      <c r="C24" s="6" t="s">
        <v>83</v>
      </c>
      <c r="D24" s="8">
        <v>46</v>
      </c>
      <c r="E24" s="8">
        <v>1896.17</v>
      </c>
      <c r="F24" s="8">
        <v>41.22</v>
      </c>
    </row>
    <row r="25" spans="1:6" x14ac:dyDescent="0.25">
      <c r="A25" s="63"/>
      <c r="B25" s="57"/>
      <c r="C25" s="6" t="s">
        <v>84</v>
      </c>
      <c r="D25" s="8">
        <v>57.5</v>
      </c>
      <c r="E25" s="8">
        <v>1740.26</v>
      </c>
      <c r="F25" s="8">
        <v>30.27</v>
      </c>
    </row>
    <row r="26" spans="1:6" x14ac:dyDescent="0.25">
      <c r="A26" s="63"/>
      <c r="B26" s="6" t="s">
        <v>87</v>
      </c>
      <c r="C26" s="6" t="s">
        <v>90</v>
      </c>
      <c r="D26" s="8">
        <v>499.5</v>
      </c>
      <c r="E26" s="8">
        <v>27530.210000000003</v>
      </c>
      <c r="F26" s="8">
        <v>50.489999999999995</v>
      </c>
    </row>
    <row r="27" spans="1:6" x14ac:dyDescent="0.25">
      <c r="A27" s="10"/>
      <c r="B27" s="11"/>
      <c r="C27" s="12" t="s">
        <v>190</v>
      </c>
      <c r="D27" s="45">
        <f>SUM(E19:E26)</f>
        <v>54955.72</v>
      </c>
      <c r="E27" s="45"/>
      <c r="F27" s="45"/>
    </row>
    <row r="28" spans="1:6" x14ac:dyDescent="0.25">
      <c r="A28" s="63" t="s">
        <v>134</v>
      </c>
      <c r="B28" s="6" t="s">
        <v>135</v>
      </c>
      <c r="C28" s="6" t="s">
        <v>136</v>
      </c>
      <c r="D28" s="8">
        <v>7930.24</v>
      </c>
      <c r="E28" s="8">
        <v>324415.65000000002</v>
      </c>
      <c r="F28" s="8">
        <v>42.366</v>
      </c>
    </row>
    <row r="29" spans="1:6" x14ac:dyDescent="0.25">
      <c r="A29" s="63"/>
      <c r="B29" s="6" t="s">
        <v>138</v>
      </c>
      <c r="C29" s="6" t="s">
        <v>140</v>
      </c>
      <c r="D29" s="8">
        <v>169630</v>
      </c>
      <c r="E29" s="8">
        <v>78366.700000000012</v>
      </c>
      <c r="F29" s="8">
        <v>0.64</v>
      </c>
    </row>
    <row r="30" spans="1:6" x14ac:dyDescent="0.25">
      <c r="A30" s="10"/>
      <c r="B30" s="11"/>
      <c r="C30" s="12" t="s">
        <v>191</v>
      </c>
      <c r="D30" s="45">
        <f>SUM(E28:E29)</f>
        <v>402782.35000000003</v>
      </c>
      <c r="E30" s="45"/>
      <c r="F30" s="45"/>
    </row>
    <row r="31" spans="1:6" x14ac:dyDescent="0.25">
      <c r="A31" s="53" t="s">
        <v>145</v>
      </c>
      <c r="B31" s="6" t="s">
        <v>146</v>
      </c>
      <c r="C31" s="6" t="s">
        <v>150</v>
      </c>
      <c r="D31" s="8">
        <v>130.5</v>
      </c>
      <c r="E31" s="8">
        <v>5426.0599999999995</v>
      </c>
      <c r="F31" s="8">
        <v>39.333333333333336</v>
      </c>
    </row>
    <row r="32" spans="1:6" x14ac:dyDescent="0.25">
      <c r="A32" s="53"/>
      <c r="B32" s="57" t="s">
        <v>155</v>
      </c>
      <c r="C32" s="6" t="s">
        <v>157</v>
      </c>
      <c r="D32" s="8">
        <v>3141.75</v>
      </c>
      <c r="E32" s="8">
        <v>110987.99</v>
      </c>
      <c r="F32" s="8">
        <v>31.384999999999998</v>
      </c>
    </row>
    <row r="33" spans="1:6" x14ac:dyDescent="0.25">
      <c r="A33" s="53"/>
      <c r="B33" s="57"/>
      <c r="C33" s="6" t="s">
        <v>158</v>
      </c>
      <c r="D33" s="8">
        <v>10</v>
      </c>
      <c r="E33" s="8">
        <v>302.88</v>
      </c>
      <c r="F33" s="8">
        <v>30.29</v>
      </c>
    </row>
    <row r="34" spans="1:6" x14ac:dyDescent="0.25">
      <c r="A34" s="53"/>
      <c r="B34" s="57"/>
      <c r="C34" s="6" t="s">
        <v>159</v>
      </c>
      <c r="D34" s="8">
        <v>121</v>
      </c>
      <c r="E34" s="8">
        <v>3110.27</v>
      </c>
      <c r="F34" s="8">
        <v>25.7</v>
      </c>
    </row>
    <row r="35" spans="1:6" x14ac:dyDescent="0.25">
      <c r="A35" s="10"/>
      <c r="B35" s="11"/>
      <c r="C35" s="12" t="s">
        <v>192</v>
      </c>
      <c r="D35" s="45">
        <f>SUM(E31:E34)</f>
        <v>119827.20000000001</v>
      </c>
      <c r="E35" s="45"/>
      <c r="F35" s="45"/>
    </row>
    <row r="36" spans="1:6" ht="15.75" x14ac:dyDescent="0.25">
      <c r="A36" s="14" t="s">
        <v>161</v>
      </c>
      <c r="B36" s="15"/>
      <c r="C36" s="16"/>
      <c r="D36" s="50">
        <f>D35+D30+D27+D18+D15+D11+D6+D3</f>
        <v>1682532.22</v>
      </c>
      <c r="E36" s="51"/>
      <c r="F36" s="52"/>
    </row>
  </sheetData>
  <sortState ref="B19:F26">
    <sortCondition ref="C19:C26"/>
  </sortState>
  <mergeCells count="23">
    <mergeCell ref="D36:F36"/>
    <mergeCell ref="A31:A34"/>
    <mergeCell ref="A7:A10"/>
    <mergeCell ref="D18:F18"/>
    <mergeCell ref="D27:F27"/>
    <mergeCell ref="D30:F30"/>
    <mergeCell ref="D35:F35"/>
    <mergeCell ref="A28:A29"/>
    <mergeCell ref="A19:A26"/>
    <mergeCell ref="A16:A17"/>
    <mergeCell ref="B32:B34"/>
    <mergeCell ref="B24:B25"/>
    <mergeCell ref="B20:B21"/>
    <mergeCell ref="B16:B17"/>
    <mergeCell ref="A1:C1"/>
    <mergeCell ref="D3:F3"/>
    <mergeCell ref="D6:F6"/>
    <mergeCell ref="D11:F11"/>
    <mergeCell ref="D15:F15"/>
    <mergeCell ref="A12:A14"/>
    <mergeCell ref="A4:A5"/>
    <mergeCell ref="B12:B13"/>
    <mergeCell ref="B7:B8"/>
  </mergeCells>
  <pageMargins left="0.7" right="0.7" top="0.75" bottom="0.75" header="0.3" footer="0.3"/>
  <pageSetup paperSize="9" scale="6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>
      <selection activeCell="D64" sqref="D64:F64"/>
    </sheetView>
  </sheetViews>
  <sheetFormatPr defaultRowHeight="15" x14ac:dyDescent="0.25"/>
  <cols>
    <col min="1" max="1" width="34.7109375" bestFit="1" customWidth="1"/>
    <col min="2" max="2" width="45.28515625" style="17" bestFit="1" customWidth="1"/>
    <col min="3" max="3" width="49.42578125" bestFit="1" customWidth="1"/>
    <col min="4" max="4" width="26.5703125" style="1" bestFit="1" customWidth="1"/>
    <col min="5" max="5" width="25.28515625" style="1" bestFit="1" customWidth="1"/>
    <col min="6" max="6" width="34.7109375" style="1" bestFit="1" customWidth="1"/>
  </cols>
  <sheetData>
    <row r="1" spans="1:10" ht="30" customHeight="1" x14ac:dyDescent="0.25">
      <c r="A1" s="44" t="s">
        <v>183</v>
      </c>
      <c r="B1" s="44"/>
      <c r="C1" s="44"/>
      <c r="D1" s="3" t="s">
        <v>162</v>
      </c>
      <c r="E1" s="3" t="s">
        <v>163</v>
      </c>
      <c r="F1" s="3" t="s">
        <v>164</v>
      </c>
    </row>
    <row r="2" spans="1:10" x14ac:dyDescent="0.25">
      <c r="A2" s="13" t="s">
        <v>0</v>
      </c>
      <c r="B2" s="19" t="s">
        <v>1</v>
      </c>
      <c r="C2" s="6" t="s">
        <v>1</v>
      </c>
      <c r="D2" s="8"/>
      <c r="E2" s="8">
        <v>89510.080000000002</v>
      </c>
      <c r="F2" s="8"/>
      <c r="I2" s="4"/>
      <c r="J2" s="1"/>
    </row>
    <row r="3" spans="1:10" x14ac:dyDescent="0.25">
      <c r="A3" s="10"/>
      <c r="B3" s="18"/>
      <c r="C3" s="12" t="s">
        <v>184</v>
      </c>
      <c r="D3" s="45">
        <f>SUM(E2:E2)</f>
        <v>89510.080000000002</v>
      </c>
      <c r="E3" s="45"/>
      <c r="F3" s="45"/>
      <c r="I3" s="4"/>
      <c r="J3" s="1"/>
    </row>
    <row r="4" spans="1:10" x14ac:dyDescent="0.25">
      <c r="A4" s="53" t="s">
        <v>2</v>
      </c>
      <c r="B4" s="58" t="s">
        <v>3</v>
      </c>
      <c r="C4" s="7" t="s">
        <v>4</v>
      </c>
      <c r="D4" s="8">
        <v>256.57</v>
      </c>
      <c r="E4" s="8">
        <v>21587.629999999997</v>
      </c>
      <c r="F4" s="8">
        <v>77.41</v>
      </c>
      <c r="I4" s="4"/>
      <c r="J4" s="1"/>
    </row>
    <row r="5" spans="1:10" x14ac:dyDescent="0.25">
      <c r="A5" s="53"/>
      <c r="B5" s="58"/>
      <c r="C5" s="7" t="s">
        <v>5</v>
      </c>
      <c r="D5" s="8">
        <v>488.05</v>
      </c>
      <c r="E5" s="8">
        <v>68455.680000000008</v>
      </c>
      <c r="F5" s="8">
        <v>215.565</v>
      </c>
      <c r="I5" s="4"/>
      <c r="J5" s="1"/>
    </row>
    <row r="6" spans="1:10" x14ac:dyDescent="0.25">
      <c r="A6" s="53"/>
      <c r="B6" s="58"/>
      <c r="C6" s="7" t="s">
        <v>6</v>
      </c>
      <c r="D6" s="8">
        <v>207.84</v>
      </c>
      <c r="E6" s="8">
        <v>39189.279999999999</v>
      </c>
      <c r="F6" s="8">
        <v>139.17999999999998</v>
      </c>
      <c r="I6" s="4"/>
      <c r="J6" s="1"/>
    </row>
    <row r="7" spans="1:10" x14ac:dyDescent="0.25">
      <c r="A7" s="10"/>
      <c r="B7" s="11"/>
      <c r="C7" s="12" t="s">
        <v>185</v>
      </c>
      <c r="D7" s="45">
        <f>SUM(E4:E6)</f>
        <v>129232.59</v>
      </c>
      <c r="E7" s="45"/>
      <c r="F7" s="45"/>
      <c r="I7" s="4"/>
      <c r="J7" s="1"/>
    </row>
    <row r="8" spans="1:10" x14ac:dyDescent="0.25">
      <c r="A8" s="53" t="s">
        <v>9</v>
      </c>
      <c r="B8" s="58" t="s">
        <v>10</v>
      </c>
      <c r="C8" s="7" t="s">
        <v>11</v>
      </c>
      <c r="D8" s="8">
        <v>313.01</v>
      </c>
      <c r="E8" s="8">
        <v>1523.47</v>
      </c>
      <c r="F8" s="8">
        <v>4.87</v>
      </c>
      <c r="I8" s="4"/>
      <c r="J8" s="1"/>
    </row>
    <row r="9" spans="1:10" x14ac:dyDescent="0.25">
      <c r="A9" s="53"/>
      <c r="B9" s="58"/>
      <c r="C9" s="7" t="s">
        <v>13</v>
      </c>
      <c r="D9" s="8">
        <v>235.99</v>
      </c>
      <c r="E9" s="8">
        <v>3776.06</v>
      </c>
      <c r="F9" s="8">
        <v>17.594999999999999</v>
      </c>
      <c r="I9" s="4"/>
      <c r="J9" s="1"/>
    </row>
    <row r="10" spans="1:10" x14ac:dyDescent="0.25">
      <c r="A10" s="53"/>
      <c r="B10" s="58"/>
      <c r="C10" s="7" t="s">
        <v>14</v>
      </c>
      <c r="D10" s="8">
        <v>45</v>
      </c>
      <c r="E10" s="8">
        <v>353.98</v>
      </c>
      <c r="F10" s="8">
        <v>7.87</v>
      </c>
      <c r="I10" s="4"/>
      <c r="J10" s="1"/>
    </row>
    <row r="11" spans="1:10" x14ac:dyDescent="0.25">
      <c r="A11" s="53"/>
      <c r="B11" s="19" t="s">
        <v>19</v>
      </c>
      <c r="C11" s="7" t="s">
        <v>20</v>
      </c>
      <c r="D11" s="8">
        <v>6.99</v>
      </c>
      <c r="E11" s="8">
        <v>766.96</v>
      </c>
      <c r="F11" s="8">
        <v>109.72</v>
      </c>
      <c r="I11" s="4"/>
      <c r="J11" s="1"/>
    </row>
    <row r="12" spans="1:10" x14ac:dyDescent="0.25">
      <c r="A12" s="53"/>
      <c r="B12" s="58" t="s">
        <v>23</v>
      </c>
      <c r="C12" s="7" t="s">
        <v>24</v>
      </c>
      <c r="D12" s="8">
        <v>184</v>
      </c>
      <c r="E12" s="8">
        <v>5801.28</v>
      </c>
      <c r="F12" s="8">
        <v>31.53</v>
      </c>
      <c r="I12" s="4"/>
      <c r="J12" s="1"/>
    </row>
    <row r="13" spans="1:10" x14ac:dyDescent="0.25">
      <c r="A13" s="53"/>
      <c r="B13" s="58"/>
      <c r="C13" s="7" t="s">
        <v>25</v>
      </c>
      <c r="D13" s="8">
        <v>282</v>
      </c>
      <c r="E13" s="8">
        <v>8307.15</v>
      </c>
      <c r="F13" s="8">
        <v>29.46</v>
      </c>
      <c r="I13" s="4"/>
      <c r="J13" s="1"/>
    </row>
    <row r="14" spans="1:10" x14ac:dyDescent="0.25">
      <c r="A14" s="53"/>
      <c r="B14" s="58"/>
      <c r="C14" s="7" t="s">
        <v>26</v>
      </c>
      <c r="D14" s="8">
        <v>7</v>
      </c>
      <c r="E14" s="8">
        <v>2815.17</v>
      </c>
      <c r="F14" s="8">
        <v>30.81</v>
      </c>
      <c r="I14" s="4"/>
      <c r="J14" s="1"/>
    </row>
    <row r="15" spans="1:10" x14ac:dyDescent="0.25">
      <c r="A15" s="53"/>
      <c r="B15" s="58"/>
      <c r="C15" s="7" t="s">
        <v>27</v>
      </c>
      <c r="D15" s="8">
        <v>57</v>
      </c>
      <c r="E15" s="8">
        <v>1537.49</v>
      </c>
      <c r="F15" s="8">
        <v>26.97</v>
      </c>
      <c r="I15" s="4"/>
      <c r="J15" s="1"/>
    </row>
    <row r="16" spans="1:10" x14ac:dyDescent="0.25">
      <c r="A16" s="10"/>
      <c r="B16" s="11"/>
      <c r="C16" s="12" t="s">
        <v>186</v>
      </c>
      <c r="D16" s="45">
        <f>SUM(E8:E15)</f>
        <v>24881.56</v>
      </c>
      <c r="E16" s="45"/>
      <c r="F16" s="45"/>
      <c r="I16" s="4"/>
      <c r="J16" s="1"/>
    </row>
    <row r="17" spans="1:10" x14ac:dyDescent="0.25">
      <c r="A17" s="53" t="s">
        <v>28</v>
      </c>
      <c r="B17" s="58" t="s">
        <v>29</v>
      </c>
      <c r="C17" s="7" t="s">
        <v>30</v>
      </c>
      <c r="D17" s="8">
        <v>221.48000000000002</v>
      </c>
      <c r="E17" s="8">
        <v>5536.88</v>
      </c>
      <c r="F17" s="8">
        <v>31.716666666666669</v>
      </c>
      <c r="I17" s="4"/>
      <c r="J17" s="1"/>
    </row>
    <row r="18" spans="1:10" x14ac:dyDescent="0.25">
      <c r="A18" s="53"/>
      <c r="B18" s="58"/>
      <c r="C18" s="7" t="s">
        <v>31</v>
      </c>
      <c r="D18" s="8">
        <v>2525.66</v>
      </c>
      <c r="E18" s="8">
        <v>80315.360000000001</v>
      </c>
      <c r="F18" s="8">
        <v>46.962500000000006</v>
      </c>
      <c r="I18" s="4"/>
      <c r="J18" s="1"/>
    </row>
    <row r="19" spans="1:10" x14ac:dyDescent="0.25">
      <c r="A19" s="53"/>
      <c r="B19" s="19" t="s">
        <v>32</v>
      </c>
      <c r="C19" s="7" t="s">
        <v>33</v>
      </c>
      <c r="D19" s="8">
        <v>15</v>
      </c>
      <c r="E19" s="8">
        <v>1502.71</v>
      </c>
      <c r="F19" s="8">
        <v>100.18</v>
      </c>
      <c r="I19" s="4"/>
      <c r="J19" s="1"/>
    </row>
    <row r="20" spans="1:10" x14ac:dyDescent="0.25">
      <c r="A20" s="53"/>
      <c r="B20" s="58" t="s">
        <v>35</v>
      </c>
      <c r="C20" s="7" t="s">
        <v>37</v>
      </c>
      <c r="D20" s="8">
        <v>73</v>
      </c>
      <c r="E20" s="8">
        <v>545.92999999999995</v>
      </c>
      <c r="F20" s="8">
        <v>7.48</v>
      </c>
      <c r="I20" s="4"/>
      <c r="J20" s="1"/>
    </row>
    <row r="21" spans="1:10" x14ac:dyDescent="0.25">
      <c r="A21" s="53"/>
      <c r="B21" s="58"/>
      <c r="C21" s="7" t="s">
        <v>38</v>
      </c>
      <c r="D21" s="8">
        <v>681</v>
      </c>
      <c r="E21" s="8">
        <v>2399.9899999999998</v>
      </c>
      <c r="F21" s="8">
        <v>3.52</v>
      </c>
      <c r="I21" s="4"/>
      <c r="J21" s="1"/>
    </row>
    <row r="22" spans="1:10" x14ac:dyDescent="0.25">
      <c r="A22" s="53"/>
      <c r="B22" s="58" t="s">
        <v>39</v>
      </c>
      <c r="C22" s="7" t="s">
        <v>40</v>
      </c>
      <c r="D22" s="8">
        <v>172</v>
      </c>
      <c r="E22" s="8">
        <v>1177.75</v>
      </c>
      <c r="F22" s="8">
        <v>6.85</v>
      </c>
      <c r="I22" s="4"/>
      <c r="J22" s="1"/>
    </row>
    <row r="23" spans="1:10" x14ac:dyDescent="0.25">
      <c r="A23" s="53"/>
      <c r="B23" s="58"/>
      <c r="C23" s="7" t="s">
        <v>41</v>
      </c>
      <c r="D23" s="8">
        <v>832</v>
      </c>
      <c r="E23" s="8">
        <v>1913.84</v>
      </c>
      <c r="F23" s="8">
        <v>2.2999999999999998</v>
      </c>
      <c r="I23" s="4"/>
      <c r="J23" s="1"/>
    </row>
    <row r="24" spans="1:10" x14ac:dyDescent="0.25">
      <c r="A24" s="53"/>
      <c r="B24" s="19" t="s">
        <v>42</v>
      </c>
      <c r="C24" s="7" t="s">
        <v>43</v>
      </c>
      <c r="D24" s="8">
        <v>23</v>
      </c>
      <c r="E24" s="8">
        <v>759.93</v>
      </c>
      <c r="F24" s="8">
        <v>33.04</v>
      </c>
      <c r="I24" s="4"/>
      <c r="J24" s="1"/>
    </row>
    <row r="25" spans="1:10" x14ac:dyDescent="0.25">
      <c r="A25" s="53"/>
      <c r="B25" s="19" t="s">
        <v>44</v>
      </c>
      <c r="C25" s="7" t="s">
        <v>45</v>
      </c>
      <c r="D25" s="8">
        <v>34.5</v>
      </c>
      <c r="E25" s="8">
        <v>1116.1600000000001</v>
      </c>
      <c r="F25" s="8">
        <v>32.35</v>
      </c>
      <c r="I25" s="4"/>
      <c r="J25" s="1"/>
    </row>
    <row r="26" spans="1:10" x14ac:dyDescent="0.25">
      <c r="A26" s="10"/>
      <c r="B26" s="11"/>
      <c r="C26" s="12" t="s">
        <v>187</v>
      </c>
      <c r="D26" s="45">
        <f>SUM(E17:E25)</f>
        <v>95268.55</v>
      </c>
      <c r="E26" s="45"/>
      <c r="F26" s="45"/>
      <c r="I26" s="4"/>
      <c r="J26" s="1"/>
    </row>
    <row r="27" spans="1:10" x14ac:dyDescent="0.25">
      <c r="A27" s="53" t="s">
        <v>47</v>
      </c>
      <c r="B27" s="58" t="s">
        <v>48</v>
      </c>
      <c r="C27" s="7" t="s">
        <v>49</v>
      </c>
      <c r="D27" s="8">
        <v>330</v>
      </c>
      <c r="E27" s="8">
        <v>11386.52</v>
      </c>
      <c r="F27" s="8">
        <v>34.5</v>
      </c>
      <c r="I27" s="4"/>
      <c r="J27" s="1"/>
    </row>
    <row r="28" spans="1:10" x14ac:dyDescent="0.25">
      <c r="A28" s="53"/>
      <c r="B28" s="58"/>
      <c r="C28" s="7" t="s">
        <v>50</v>
      </c>
      <c r="D28" s="8">
        <v>74</v>
      </c>
      <c r="E28" s="8">
        <v>2402.75</v>
      </c>
      <c r="F28" s="8">
        <v>32.47</v>
      </c>
      <c r="I28" s="4"/>
      <c r="J28" s="1"/>
    </row>
    <row r="29" spans="1:10" x14ac:dyDescent="0.25">
      <c r="A29" s="53"/>
      <c r="B29" s="19" t="s">
        <v>52</v>
      </c>
      <c r="C29" s="7" t="s">
        <v>53</v>
      </c>
      <c r="D29" s="8">
        <v>8000</v>
      </c>
      <c r="E29" s="8">
        <v>1704.2</v>
      </c>
      <c r="F29" s="8">
        <v>0.21</v>
      </c>
      <c r="I29" s="4"/>
      <c r="J29" s="1"/>
    </row>
    <row r="30" spans="1:10" x14ac:dyDescent="0.25">
      <c r="A30" s="53"/>
      <c r="B30" s="58" t="s">
        <v>58</v>
      </c>
      <c r="C30" s="7" t="s">
        <v>59</v>
      </c>
      <c r="D30" s="8">
        <v>15156.33</v>
      </c>
      <c r="E30" s="8">
        <v>6938.58</v>
      </c>
      <c r="F30" s="8">
        <v>0.46</v>
      </c>
      <c r="I30" s="4"/>
      <c r="J30" s="1"/>
    </row>
    <row r="31" spans="1:10" x14ac:dyDescent="0.25">
      <c r="A31" s="53"/>
      <c r="B31" s="58"/>
      <c r="C31" s="7" t="s">
        <v>60</v>
      </c>
      <c r="D31" s="8">
        <v>75</v>
      </c>
      <c r="E31" s="8">
        <v>2590.94</v>
      </c>
      <c r="F31" s="8">
        <v>34.44</v>
      </c>
      <c r="I31" s="4"/>
      <c r="J31" s="1"/>
    </row>
    <row r="32" spans="1:10" x14ac:dyDescent="0.25">
      <c r="A32" s="53"/>
      <c r="B32" s="19" t="s">
        <v>61</v>
      </c>
      <c r="C32" s="7" t="s">
        <v>63</v>
      </c>
      <c r="D32" s="8">
        <v>4900</v>
      </c>
      <c r="E32" s="8">
        <v>1423.91</v>
      </c>
      <c r="F32" s="8">
        <v>0.28999999999999998</v>
      </c>
      <c r="I32" s="4"/>
      <c r="J32" s="1"/>
    </row>
    <row r="33" spans="1:10" x14ac:dyDescent="0.25">
      <c r="A33" s="53"/>
      <c r="B33" s="58" t="s">
        <v>66</v>
      </c>
      <c r="C33" s="7" t="s">
        <v>67</v>
      </c>
      <c r="D33" s="8">
        <v>312</v>
      </c>
      <c r="E33" s="8">
        <v>5446.2</v>
      </c>
      <c r="F33" s="8">
        <v>17.46</v>
      </c>
      <c r="I33" s="4"/>
      <c r="J33" s="1"/>
    </row>
    <row r="34" spans="1:10" x14ac:dyDescent="0.25">
      <c r="A34" s="53"/>
      <c r="B34" s="58"/>
      <c r="C34" s="7" t="s">
        <v>68</v>
      </c>
      <c r="D34" s="8">
        <v>58.16</v>
      </c>
      <c r="E34" s="8">
        <v>3237.82</v>
      </c>
      <c r="F34" s="8">
        <v>55.67</v>
      </c>
      <c r="I34" s="4"/>
      <c r="J34" s="1"/>
    </row>
    <row r="35" spans="1:10" x14ac:dyDescent="0.25">
      <c r="A35" s="10"/>
      <c r="B35" s="11"/>
      <c r="C35" s="12" t="s">
        <v>188</v>
      </c>
      <c r="D35" s="45">
        <f>SUM(E27:E34)</f>
        <v>35130.920000000006</v>
      </c>
      <c r="E35" s="45"/>
      <c r="F35" s="45"/>
      <c r="I35" s="4"/>
      <c r="J35" s="1"/>
    </row>
    <row r="36" spans="1:10" x14ac:dyDescent="0.25">
      <c r="A36" s="53" t="s">
        <v>69</v>
      </c>
      <c r="B36" s="58" t="s">
        <v>70</v>
      </c>
      <c r="C36" s="7" t="s">
        <v>71</v>
      </c>
      <c r="D36" s="8">
        <v>163</v>
      </c>
      <c r="E36" s="8">
        <v>6943.52</v>
      </c>
      <c r="F36" s="8">
        <v>32.145000000000003</v>
      </c>
      <c r="I36" s="4"/>
      <c r="J36" s="1"/>
    </row>
    <row r="37" spans="1:10" x14ac:dyDescent="0.25">
      <c r="A37" s="53"/>
      <c r="B37" s="58"/>
      <c r="C37" s="7" t="s">
        <v>72</v>
      </c>
      <c r="D37" s="8">
        <v>19</v>
      </c>
      <c r="E37" s="8">
        <v>421.68</v>
      </c>
      <c r="F37" s="8">
        <v>22.19</v>
      </c>
      <c r="I37" s="4"/>
      <c r="J37" s="1"/>
    </row>
    <row r="38" spans="1:10" x14ac:dyDescent="0.25">
      <c r="A38" s="53"/>
      <c r="B38" s="58"/>
      <c r="C38" s="7" t="s">
        <v>75</v>
      </c>
      <c r="D38" s="8">
        <v>92</v>
      </c>
      <c r="E38" s="8">
        <v>2949.61</v>
      </c>
      <c r="F38" s="8">
        <v>32.06</v>
      </c>
      <c r="I38" s="4"/>
      <c r="J38" s="1"/>
    </row>
    <row r="39" spans="1:10" x14ac:dyDescent="0.25">
      <c r="A39" s="10"/>
      <c r="B39" s="11"/>
      <c r="C39" s="12" t="s">
        <v>189</v>
      </c>
      <c r="D39" s="45">
        <f>SUM(E36:E38)</f>
        <v>10314.810000000001</v>
      </c>
      <c r="E39" s="45"/>
      <c r="F39" s="45"/>
      <c r="I39" s="4"/>
      <c r="J39" s="1"/>
    </row>
    <row r="40" spans="1:10" x14ac:dyDescent="0.25">
      <c r="A40" s="53" t="s">
        <v>79</v>
      </c>
      <c r="B40" s="58" t="s">
        <v>98</v>
      </c>
      <c r="C40" s="7" t="s">
        <v>102</v>
      </c>
      <c r="D40" s="8">
        <v>2452</v>
      </c>
      <c r="E40" s="8">
        <v>82874.63</v>
      </c>
      <c r="F40" s="8">
        <v>35.949999999999996</v>
      </c>
      <c r="I40" s="4"/>
      <c r="J40" s="1"/>
    </row>
    <row r="41" spans="1:10" x14ac:dyDescent="0.25">
      <c r="A41" s="53"/>
      <c r="B41" s="58"/>
      <c r="C41" s="7" t="s">
        <v>104</v>
      </c>
      <c r="D41" s="8">
        <v>49</v>
      </c>
      <c r="E41" s="8">
        <v>3074.39</v>
      </c>
      <c r="F41" s="8">
        <v>55.34</v>
      </c>
      <c r="I41" s="4"/>
      <c r="J41" s="1"/>
    </row>
    <row r="42" spans="1:10" x14ac:dyDescent="0.25">
      <c r="A42" s="53"/>
      <c r="B42" s="19" t="s">
        <v>131</v>
      </c>
      <c r="C42" s="7" t="s">
        <v>133</v>
      </c>
      <c r="D42" s="8">
        <v>16</v>
      </c>
      <c r="E42" s="8">
        <v>685.63</v>
      </c>
      <c r="F42" s="8">
        <v>42.85</v>
      </c>
      <c r="I42" s="4"/>
      <c r="J42" s="1"/>
    </row>
    <row r="43" spans="1:10" x14ac:dyDescent="0.25">
      <c r="A43" s="53"/>
      <c r="B43" s="58" t="s">
        <v>93</v>
      </c>
      <c r="C43" s="7" t="s">
        <v>94</v>
      </c>
      <c r="D43" s="8">
        <v>3134.75</v>
      </c>
      <c r="E43" s="8">
        <v>91923.739999999991</v>
      </c>
      <c r="F43" s="8">
        <v>28.703333333333333</v>
      </c>
      <c r="I43" s="4"/>
      <c r="J43" s="1"/>
    </row>
    <row r="44" spans="1:10" x14ac:dyDescent="0.25">
      <c r="A44" s="53"/>
      <c r="B44" s="58"/>
      <c r="C44" s="7" t="s">
        <v>95</v>
      </c>
      <c r="D44" s="8">
        <v>1084.03</v>
      </c>
      <c r="E44" s="8">
        <v>24523.38</v>
      </c>
      <c r="F44" s="8">
        <v>29.274999999999999</v>
      </c>
      <c r="I44" s="4"/>
      <c r="J44" s="1"/>
    </row>
    <row r="45" spans="1:10" x14ac:dyDescent="0.25">
      <c r="A45" s="53"/>
      <c r="B45" s="58" t="s">
        <v>82</v>
      </c>
      <c r="C45" s="7" t="s">
        <v>83</v>
      </c>
      <c r="D45" s="8">
        <v>341</v>
      </c>
      <c r="E45" s="8">
        <v>11922.59</v>
      </c>
      <c r="F45" s="8">
        <v>34.96</v>
      </c>
      <c r="I45" s="4"/>
      <c r="J45" s="1"/>
    </row>
    <row r="46" spans="1:10" x14ac:dyDescent="0.25">
      <c r="A46" s="53"/>
      <c r="B46" s="58"/>
      <c r="C46" s="7" t="s">
        <v>84</v>
      </c>
      <c r="D46" s="8">
        <v>629.58000000000004</v>
      </c>
      <c r="E46" s="8">
        <v>18735.09</v>
      </c>
      <c r="F46" s="8">
        <v>28.69</v>
      </c>
      <c r="I46" s="4"/>
      <c r="J46" s="1"/>
    </row>
    <row r="47" spans="1:10" x14ac:dyDescent="0.25">
      <c r="A47" s="53"/>
      <c r="B47" s="58"/>
      <c r="C47" s="7" t="s">
        <v>86</v>
      </c>
      <c r="D47" s="8">
        <v>13</v>
      </c>
      <c r="E47" s="8">
        <v>335.95</v>
      </c>
      <c r="F47" s="8">
        <v>25.84</v>
      </c>
      <c r="I47" s="4"/>
      <c r="J47" s="1"/>
    </row>
    <row r="48" spans="1:10" x14ac:dyDescent="0.25">
      <c r="A48" s="10"/>
      <c r="B48" s="11"/>
      <c r="C48" s="12" t="s">
        <v>190</v>
      </c>
      <c r="D48" s="45">
        <f>SUM(E40:E47)</f>
        <v>234075.40000000002</v>
      </c>
      <c r="E48" s="45"/>
      <c r="F48" s="45"/>
      <c r="I48" s="4"/>
      <c r="J48" s="1"/>
    </row>
    <row r="49" spans="1:10" x14ac:dyDescent="0.25">
      <c r="A49" s="53" t="s">
        <v>134</v>
      </c>
      <c r="B49" s="58" t="s">
        <v>135</v>
      </c>
      <c r="C49" s="7" t="s">
        <v>136</v>
      </c>
      <c r="D49" s="8">
        <v>10</v>
      </c>
      <c r="E49" s="8">
        <v>223.79</v>
      </c>
      <c r="F49" s="8">
        <v>22.38</v>
      </c>
      <c r="I49" s="4"/>
      <c r="J49" s="1"/>
    </row>
    <row r="50" spans="1:10" x14ac:dyDescent="0.25">
      <c r="A50" s="53"/>
      <c r="B50" s="58"/>
      <c r="C50" s="7" t="s">
        <v>137</v>
      </c>
      <c r="D50" s="8">
        <v>6129.47</v>
      </c>
      <c r="E50" s="8">
        <v>210579.60999999996</v>
      </c>
      <c r="F50" s="8">
        <v>34.902499999999996</v>
      </c>
      <c r="I50" s="4"/>
      <c r="J50" s="1"/>
    </row>
    <row r="51" spans="1:10" x14ac:dyDescent="0.25">
      <c r="A51" s="53"/>
      <c r="B51" s="58" t="s">
        <v>138</v>
      </c>
      <c r="C51" s="7" t="s">
        <v>139</v>
      </c>
      <c r="D51" s="8">
        <v>6000</v>
      </c>
      <c r="E51" s="8">
        <v>355.98</v>
      </c>
      <c r="F51" s="8">
        <v>0.06</v>
      </c>
      <c r="I51" s="4"/>
      <c r="J51" s="1"/>
    </row>
    <row r="52" spans="1:10" x14ac:dyDescent="0.25">
      <c r="A52" s="53"/>
      <c r="B52" s="58"/>
      <c r="C52" s="7" t="s">
        <v>140</v>
      </c>
      <c r="D52" s="8">
        <v>152500</v>
      </c>
      <c r="E52" s="8">
        <v>7561.49</v>
      </c>
      <c r="F52" s="8">
        <v>0.05</v>
      </c>
      <c r="I52" s="4"/>
      <c r="J52" s="1"/>
    </row>
    <row r="53" spans="1:10" x14ac:dyDescent="0.25">
      <c r="A53" s="53"/>
      <c r="B53" s="58"/>
      <c r="C53" s="7" t="s">
        <v>141</v>
      </c>
      <c r="D53" s="8">
        <v>56266.619999999995</v>
      </c>
      <c r="E53" s="8">
        <v>86456.42</v>
      </c>
      <c r="F53" s="8">
        <v>2.4166666666666665</v>
      </c>
      <c r="I53" s="4"/>
      <c r="J53" s="1"/>
    </row>
    <row r="54" spans="1:10" x14ac:dyDescent="0.25">
      <c r="A54" s="53"/>
      <c r="B54" s="58"/>
      <c r="C54" s="7" t="s">
        <v>142</v>
      </c>
      <c r="D54" s="33" t="s">
        <v>193</v>
      </c>
      <c r="E54" s="8">
        <v>59.49</v>
      </c>
      <c r="F54" s="33" t="s">
        <v>193</v>
      </c>
      <c r="I54" s="4"/>
      <c r="J54" s="1"/>
    </row>
    <row r="55" spans="1:10" x14ac:dyDescent="0.25">
      <c r="A55" s="10"/>
      <c r="B55" s="11"/>
      <c r="C55" s="12" t="s">
        <v>191</v>
      </c>
      <c r="D55" s="45">
        <f>SUM(E49:E54)</f>
        <v>305236.77999999997</v>
      </c>
      <c r="E55" s="45"/>
      <c r="F55" s="45"/>
      <c r="I55" s="4"/>
      <c r="J55" s="1"/>
    </row>
    <row r="56" spans="1:10" x14ac:dyDescent="0.25">
      <c r="A56" s="53" t="s">
        <v>145</v>
      </c>
      <c r="B56" s="58" t="s">
        <v>146</v>
      </c>
      <c r="C56" s="7" t="s">
        <v>149</v>
      </c>
      <c r="D56" s="8">
        <v>1.5</v>
      </c>
      <c r="E56" s="8">
        <v>33.299999999999997</v>
      </c>
      <c r="F56" s="8">
        <v>22.2</v>
      </c>
      <c r="I56" s="4"/>
      <c r="J56" s="1"/>
    </row>
    <row r="57" spans="1:10" x14ac:dyDescent="0.25">
      <c r="A57" s="53"/>
      <c r="B57" s="58"/>
      <c r="C57" s="7" t="s">
        <v>150</v>
      </c>
      <c r="D57" s="8">
        <v>36.5</v>
      </c>
      <c r="E57" s="8">
        <v>1500.81</v>
      </c>
      <c r="F57" s="8">
        <v>41.12</v>
      </c>
      <c r="I57" s="4"/>
      <c r="J57" s="1"/>
    </row>
    <row r="58" spans="1:10" x14ac:dyDescent="0.25">
      <c r="A58" s="53"/>
      <c r="B58" s="19" t="s">
        <v>153</v>
      </c>
      <c r="C58" s="7" t="s">
        <v>154</v>
      </c>
      <c r="D58" s="8">
        <v>80.5</v>
      </c>
      <c r="E58" s="8">
        <v>3125.71</v>
      </c>
      <c r="F58" s="8">
        <v>38.83</v>
      </c>
      <c r="I58" s="4"/>
      <c r="J58" s="1"/>
    </row>
    <row r="59" spans="1:10" x14ac:dyDescent="0.25">
      <c r="A59" s="53"/>
      <c r="B59" s="58" t="s">
        <v>155</v>
      </c>
      <c r="C59" s="7" t="s">
        <v>156</v>
      </c>
      <c r="D59" s="8">
        <v>8.5</v>
      </c>
      <c r="E59" s="8">
        <v>404.49</v>
      </c>
      <c r="F59" s="8">
        <v>47.59</v>
      </c>
      <c r="I59" s="4"/>
      <c r="J59" s="1"/>
    </row>
    <row r="60" spans="1:10" x14ac:dyDescent="0.25">
      <c r="A60" s="53"/>
      <c r="B60" s="58"/>
      <c r="C60" s="7" t="s">
        <v>157</v>
      </c>
      <c r="D60" s="8">
        <v>2383</v>
      </c>
      <c r="E60" s="8">
        <v>103052.17</v>
      </c>
      <c r="F60" s="8">
        <v>41.635000000000005</v>
      </c>
      <c r="I60" s="4"/>
      <c r="J60" s="1"/>
    </row>
    <row r="61" spans="1:10" x14ac:dyDescent="0.25">
      <c r="A61" s="53"/>
      <c r="B61" s="58"/>
      <c r="C61" s="7" t="s">
        <v>158</v>
      </c>
      <c r="D61" s="8">
        <v>2416.5</v>
      </c>
      <c r="E61" s="8">
        <v>80849.17</v>
      </c>
      <c r="F61" s="8">
        <v>29.79</v>
      </c>
      <c r="I61" s="4"/>
      <c r="J61" s="1"/>
    </row>
    <row r="62" spans="1:10" x14ac:dyDescent="0.25">
      <c r="A62" s="53"/>
      <c r="B62" s="58"/>
      <c r="C62" s="6" t="s">
        <v>159</v>
      </c>
      <c r="D62" s="8">
        <v>248.74</v>
      </c>
      <c r="E62" s="8">
        <v>6515.41</v>
      </c>
      <c r="F62" s="8">
        <v>26.064999999999998</v>
      </c>
    </row>
    <row r="63" spans="1:10" x14ac:dyDescent="0.25">
      <c r="A63" s="10"/>
      <c r="B63" s="11"/>
      <c r="C63" s="12" t="s">
        <v>192</v>
      </c>
      <c r="D63" s="45">
        <f>SUM(E56:E62)</f>
        <v>195481.06</v>
      </c>
      <c r="E63" s="45"/>
      <c r="F63" s="45"/>
    </row>
    <row r="64" spans="1:10" ht="15.75" x14ac:dyDescent="0.25">
      <c r="A64" s="14" t="s">
        <v>161</v>
      </c>
      <c r="B64" s="15"/>
      <c r="C64" s="16"/>
      <c r="D64" s="50">
        <f>D63+D55+D48+D39+D35+D26+D16+D7+D3</f>
        <v>1119131.7500000002</v>
      </c>
      <c r="E64" s="51"/>
      <c r="F64" s="52"/>
    </row>
  </sheetData>
  <sortState ref="B40:F47">
    <sortCondition ref="C40:C47"/>
  </sortState>
  <mergeCells count="36">
    <mergeCell ref="D64:F64"/>
    <mergeCell ref="A1:C1"/>
    <mergeCell ref="D3:F3"/>
    <mergeCell ref="D7:F7"/>
    <mergeCell ref="D16:F16"/>
    <mergeCell ref="D26:F26"/>
    <mergeCell ref="D35:F35"/>
    <mergeCell ref="D39:F39"/>
    <mergeCell ref="D48:F48"/>
    <mergeCell ref="D55:F55"/>
    <mergeCell ref="D63:F63"/>
    <mergeCell ref="A56:A62"/>
    <mergeCell ref="A49:A54"/>
    <mergeCell ref="A40:A47"/>
    <mergeCell ref="A36:A38"/>
    <mergeCell ref="A27:A34"/>
    <mergeCell ref="A17:A25"/>
    <mergeCell ref="A8:A15"/>
    <mergeCell ref="A4:A6"/>
    <mergeCell ref="B36:B38"/>
    <mergeCell ref="B33:B34"/>
    <mergeCell ref="B30:B31"/>
    <mergeCell ref="B27:B28"/>
    <mergeCell ref="B22:B23"/>
    <mergeCell ref="B20:B21"/>
    <mergeCell ref="B17:B18"/>
    <mergeCell ref="B12:B15"/>
    <mergeCell ref="B8:B10"/>
    <mergeCell ref="B4:B6"/>
    <mergeCell ref="B43:B44"/>
    <mergeCell ref="B40:B41"/>
    <mergeCell ref="B59:B62"/>
    <mergeCell ref="B56:B57"/>
    <mergeCell ref="B51:B54"/>
    <mergeCell ref="B49:B50"/>
    <mergeCell ref="B45:B47"/>
  </mergeCells>
  <pageMargins left="0.7" right="0.7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opLeftCell="A28" workbookViewId="0">
      <selection activeCell="D65" sqref="D65:F65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49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  <col min="8" max="8" width="49.42578125" bestFit="1" customWidth="1"/>
  </cols>
  <sheetData>
    <row r="1" spans="1:9" ht="30" customHeight="1" x14ac:dyDescent="0.25">
      <c r="A1" s="44" t="s">
        <v>166</v>
      </c>
      <c r="B1" s="44"/>
      <c r="C1" s="44"/>
      <c r="D1" s="3" t="s">
        <v>162</v>
      </c>
      <c r="E1" s="3" t="s">
        <v>163</v>
      </c>
      <c r="F1" s="3" t="s">
        <v>164</v>
      </c>
    </row>
    <row r="2" spans="1:9" x14ac:dyDescent="0.25">
      <c r="A2" s="13" t="s">
        <v>0</v>
      </c>
      <c r="B2" s="6" t="s">
        <v>1</v>
      </c>
      <c r="C2" s="6" t="s">
        <v>1</v>
      </c>
      <c r="D2" s="8"/>
      <c r="E2" s="8">
        <v>193033.9</v>
      </c>
      <c r="F2" s="8"/>
      <c r="H2" s="4"/>
      <c r="I2" s="1"/>
    </row>
    <row r="3" spans="1:9" x14ac:dyDescent="0.25">
      <c r="A3" s="10"/>
      <c r="B3" s="11"/>
      <c r="C3" s="12" t="s">
        <v>184</v>
      </c>
      <c r="D3" s="45">
        <f>SUM(E2:E2)</f>
        <v>193033.9</v>
      </c>
      <c r="E3" s="45"/>
      <c r="F3" s="45"/>
      <c r="H3" s="4"/>
      <c r="I3" s="1"/>
    </row>
    <row r="4" spans="1:9" x14ac:dyDescent="0.25">
      <c r="A4" s="53" t="s">
        <v>2</v>
      </c>
      <c r="B4" s="6" t="s">
        <v>3</v>
      </c>
      <c r="C4" s="6" t="s">
        <v>6</v>
      </c>
      <c r="D4" s="8">
        <v>238</v>
      </c>
      <c r="E4" s="8">
        <v>20047.439999999999</v>
      </c>
      <c r="F4" s="8">
        <v>75.27</v>
      </c>
      <c r="H4" s="4"/>
      <c r="I4" s="1"/>
    </row>
    <row r="5" spans="1:9" x14ac:dyDescent="0.25">
      <c r="A5" s="53"/>
      <c r="B5" s="6" t="s">
        <v>7</v>
      </c>
      <c r="C5" s="6" t="s">
        <v>8</v>
      </c>
      <c r="D5" s="8">
        <v>947900</v>
      </c>
      <c r="E5" s="8">
        <v>24176.75</v>
      </c>
      <c r="F5" s="8">
        <v>0.03</v>
      </c>
      <c r="H5" s="4"/>
      <c r="I5" s="1"/>
    </row>
    <row r="6" spans="1:9" x14ac:dyDescent="0.25">
      <c r="A6" s="10"/>
      <c r="B6" s="11"/>
      <c r="C6" s="12" t="s">
        <v>185</v>
      </c>
      <c r="D6" s="46">
        <f>SUM(E4:E5)</f>
        <v>44224.19</v>
      </c>
      <c r="E6" s="47"/>
      <c r="F6" s="48"/>
      <c r="H6" s="4"/>
      <c r="I6" s="1"/>
    </row>
    <row r="7" spans="1:9" x14ac:dyDescent="0.25">
      <c r="A7" s="53" t="s">
        <v>9</v>
      </c>
      <c r="B7" s="38" t="s">
        <v>10</v>
      </c>
      <c r="C7" s="6" t="s">
        <v>11</v>
      </c>
      <c r="D7" s="8">
        <v>161</v>
      </c>
      <c r="E7" s="8">
        <v>2979.14</v>
      </c>
      <c r="F7" s="8">
        <v>15.809999999999999</v>
      </c>
      <c r="H7" s="4"/>
      <c r="I7" s="1"/>
    </row>
    <row r="8" spans="1:9" x14ac:dyDescent="0.25">
      <c r="A8" s="53"/>
      <c r="B8" s="39"/>
      <c r="C8" s="6" t="s">
        <v>12</v>
      </c>
      <c r="D8" s="8">
        <v>19</v>
      </c>
      <c r="E8" s="8">
        <v>4481.49</v>
      </c>
      <c r="F8" s="8">
        <v>202.92</v>
      </c>
      <c r="H8" s="4"/>
      <c r="I8" s="1"/>
    </row>
    <row r="9" spans="1:9" x14ac:dyDescent="0.25">
      <c r="A9" s="53"/>
      <c r="B9" s="40"/>
      <c r="C9" s="6" t="s">
        <v>13</v>
      </c>
      <c r="D9" s="8">
        <v>133</v>
      </c>
      <c r="E9" s="8">
        <v>8548.7999999999993</v>
      </c>
      <c r="F9" s="8">
        <v>56.32</v>
      </c>
      <c r="H9" s="4"/>
      <c r="I9" s="1"/>
    </row>
    <row r="10" spans="1:9" x14ac:dyDescent="0.25">
      <c r="A10" s="53"/>
      <c r="B10" s="38" t="s">
        <v>23</v>
      </c>
      <c r="C10" s="6" t="s">
        <v>24</v>
      </c>
      <c r="D10" s="8">
        <v>27.5</v>
      </c>
      <c r="E10" s="8">
        <v>652.86</v>
      </c>
      <c r="F10" s="8">
        <v>23.74</v>
      </c>
      <c r="H10" s="4"/>
      <c r="I10" s="1"/>
    </row>
    <row r="11" spans="1:9" x14ac:dyDescent="0.25">
      <c r="A11" s="53"/>
      <c r="B11" s="39"/>
      <c r="C11" s="6" t="s">
        <v>25</v>
      </c>
      <c r="D11" s="8">
        <v>2246.25</v>
      </c>
      <c r="E11" s="8">
        <v>100373.18000000001</v>
      </c>
      <c r="F11" s="8">
        <v>39.83</v>
      </c>
      <c r="H11" s="4"/>
      <c r="I11" s="1"/>
    </row>
    <row r="12" spans="1:9" x14ac:dyDescent="0.25">
      <c r="A12" s="53"/>
      <c r="B12" s="39"/>
      <c r="C12" s="6" t="s">
        <v>26</v>
      </c>
      <c r="D12" s="8">
        <v>210.5</v>
      </c>
      <c r="E12" s="8">
        <v>11385.54</v>
      </c>
      <c r="F12" s="8">
        <v>54.09</v>
      </c>
      <c r="H12" s="4"/>
      <c r="I12" s="1"/>
    </row>
    <row r="13" spans="1:9" x14ac:dyDescent="0.25">
      <c r="A13" s="53"/>
      <c r="B13" s="40"/>
      <c r="C13" s="6" t="s">
        <v>27</v>
      </c>
      <c r="D13" s="8">
        <v>2778</v>
      </c>
      <c r="E13" s="8">
        <v>90526.03</v>
      </c>
      <c r="F13" s="8">
        <v>32.58</v>
      </c>
      <c r="H13" s="4"/>
      <c r="I13" s="1"/>
    </row>
    <row r="14" spans="1:9" x14ac:dyDescent="0.25">
      <c r="A14" s="10"/>
      <c r="B14" s="11"/>
      <c r="C14" s="12" t="s">
        <v>186</v>
      </c>
      <c r="D14" s="46">
        <f>SUM(E7:E13)</f>
        <v>218947.04</v>
      </c>
      <c r="E14" s="47"/>
      <c r="F14" s="48"/>
      <c r="H14" s="4"/>
      <c r="I14" s="1"/>
    </row>
    <row r="15" spans="1:9" x14ac:dyDescent="0.25">
      <c r="A15" s="53" t="s">
        <v>28</v>
      </c>
      <c r="B15" s="6" t="s">
        <v>29</v>
      </c>
      <c r="C15" s="6" t="s">
        <v>31</v>
      </c>
      <c r="D15" s="8">
        <v>1095</v>
      </c>
      <c r="E15" s="8">
        <v>102217.12</v>
      </c>
      <c r="F15" s="8">
        <v>29.23</v>
      </c>
      <c r="H15" s="4"/>
      <c r="I15" s="1"/>
    </row>
    <row r="16" spans="1:9" x14ac:dyDescent="0.25">
      <c r="A16" s="53"/>
      <c r="B16" s="6" t="s">
        <v>32</v>
      </c>
      <c r="C16" s="6" t="s">
        <v>33</v>
      </c>
      <c r="D16" s="8">
        <v>32</v>
      </c>
      <c r="E16" s="8">
        <v>390.96</v>
      </c>
      <c r="F16" s="8">
        <v>12.22</v>
      </c>
      <c r="H16" s="4"/>
      <c r="I16" s="1"/>
    </row>
    <row r="17" spans="1:9" x14ac:dyDescent="0.25">
      <c r="A17" s="53"/>
      <c r="B17" s="38" t="s">
        <v>35</v>
      </c>
      <c r="C17" s="6" t="s">
        <v>37</v>
      </c>
      <c r="D17" s="8">
        <v>139</v>
      </c>
      <c r="E17" s="8">
        <v>4914.38</v>
      </c>
      <c r="F17" s="8">
        <v>32.11</v>
      </c>
      <c r="H17" s="4"/>
      <c r="I17" s="1"/>
    </row>
    <row r="18" spans="1:9" x14ac:dyDescent="0.25">
      <c r="A18" s="53"/>
      <c r="B18" s="40"/>
      <c r="C18" s="6" t="s">
        <v>38</v>
      </c>
      <c r="D18" s="8">
        <v>272</v>
      </c>
      <c r="E18" s="8">
        <v>3032.27</v>
      </c>
      <c r="F18" s="8">
        <v>11.15</v>
      </c>
      <c r="H18" s="4"/>
      <c r="I18" s="1"/>
    </row>
    <row r="19" spans="1:9" x14ac:dyDescent="0.25">
      <c r="A19" s="53"/>
      <c r="B19" s="38" t="s">
        <v>39</v>
      </c>
      <c r="C19" s="6" t="s">
        <v>40</v>
      </c>
      <c r="D19" s="8">
        <v>138</v>
      </c>
      <c r="E19" s="8">
        <v>6729.32</v>
      </c>
      <c r="F19" s="8">
        <v>38.89</v>
      </c>
      <c r="H19" s="4"/>
      <c r="I19" s="1"/>
    </row>
    <row r="20" spans="1:9" x14ac:dyDescent="0.25">
      <c r="A20" s="53"/>
      <c r="B20" s="40"/>
      <c r="C20" s="6" t="s">
        <v>41</v>
      </c>
      <c r="D20" s="8">
        <v>208</v>
      </c>
      <c r="E20" s="8">
        <v>3379.05</v>
      </c>
      <c r="F20" s="8">
        <v>16.25</v>
      </c>
      <c r="H20" s="4"/>
      <c r="I20" s="1"/>
    </row>
    <row r="21" spans="1:9" x14ac:dyDescent="0.25">
      <c r="A21" s="53"/>
      <c r="B21" s="6" t="s">
        <v>42</v>
      </c>
      <c r="C21" s="6" t="s">
        <v>43</v>
      </c>
      <c r="D21" s="8">
        <v>2875.75</v>
      </c>
      <c r="E21" s="8">
        <v>88171.93</v>
      </c>
      <c r="F21" s="8">
        <v>29.05</v>
      </c>
      <c r="H21" s="4"/>
      <c r="I21" s="1"/>
    </row>
    <row r="22" spans="1:9" x14ac:dyDescent="0.25">
      <c r="A22" s="53"/>
      <c r="B22" s="38" t="s">
        <v>44</v>
      </c>
      <c r="C22" s="6" t="s">
        <v>45</v>
      </c>
      <c r="D22" s="8">
        <v>813.5</v>
      </c>
      <c r="E22" s="8">
        <v>37350.25</v>
      </c>
      <c r="F22" s="8">
        <v>45.32</v>
      </c>
      <c r="H22" s="4"/>
      <c r="I22" s="1"/>
    </row>
    <row r="23" spans="1:9" x14ac:dyDescent="0.25">
      <c r="A23" s="53"/>
      <c r="B23" s="40"/>
      <c r="C23" s="6" t="s">
        <v>46</v>
      </c>
      <c r="D23" s="33" t="s">
        <v>193</v>
      </c>
      <c r="E23" s="8">
        <v>46483.53</v>
      </c>
      <c r="F23" s="33" t="s">
        <v>193</v>
      </c>
      <c r="H23" s="4"/>
      <c r="I23" s="1"/>
    </row>
    <row r="24" spans="1:9" x14ac:dyDescent="0.25">
      <c r="A24" s="10"/>
      <c r="B24" s="11"/>
      <c r="C24" s="12" t="s">
        <v>187</v>
      </c>
      <c r="D24" s="46">
        <f>SUM(E15:E23)</f>
        <v>292668.81000000006</v>
      </c>
      <c r="E24" s="47"/>
      <c r="F24" s="48"/>
      <c r="H24" s="4"/>
      <c r="I24" s="1"/>
    </row>
    <row r="25" spans="1:9" x14ac:dyDescent="0.25">
      <c r="A25" s="53" t="s">
        <v>47</v>
      </c>
      <c r="B25" s="6" t="s">
        <v>48</v>
      </c>
      <c r="C25" s="6" t="s">
        <v>49</v>
      </c>
      <c r="D25" s="8">
        <v>2504</v>
      </c>
      <c r="E25" s="8">
        <v>66797.55</v>
      </c>
      <c r="F25" s="8">
        <v>25.42</v>
      </c>
      <c r="H25" s="4"/>
      <c r="I25" s="1"/>
    </row>
    <row r="26" spans="1:9" x14ac:dyDescent="0.25">
      <c r="A26" s="53"/>
      <c r="B26" s="6" t="s">
        <v>52</v>
      </c>
      <c r="C26" s="6" t="s">
        <v>55</v>
      </c>
      <c r="D26" s="8">
        <v>2650</v>
      </c>
      <c r="E26" s="8">
        <v>8777.8700000000008</v>
      </c>
      <c r="F26" s="8">
        <v>3.31</v>
      </c>
      <c r="H26" s="4"/>
      <c r="I26" s="1"/>
    </row>
    <row r="27" spans="1:9" x14ac:dyDescent="0.25">
      <c r="A27" s="53"/>
      <c r="B27" s="6" t="s">
        <v>58</v>
      </c>
      <c r="C27" s="6" t="s">
        <v>59</v>
      </c>
      <c r="D27" s="8">
        <v>4080.5</v>
      </c>
      <c r="E27" s="8">
        <v>14024.38</v>
      </c>
      <c r="F27" s="8">
        <v>3.44</v>
      </c>
      <c r="H27" s="4"/>
      <c r="I27" s="1"/>
    </row>
    <row r="28" spans="1:9" x14ac:dyDescent="0.25">
      <c r="A28" s="53"/>
      <c r="B28" s="6" t="s">
        <v>61</v>
      </c>
      <c r="C28" s="6" t="s">
        <v>62</v>
      </c>
      <c r="D28" s="8">
        <v>171</v>
      </c>
      <c r="E28" s="8">
        <v>9427.66</v>
      </c>
      <c r="F28" s="8">
        <v>55.08</v>
      </c>
      <c r="H28" s="4"/>
      <c r="I28" s="1"/>
    </row>
    <row r="29" spans="1:9" x14ac:dyDescent="0.25">
      <c r="A29" s="53"/>
      <c r="B29" s="38" t="s">
        <v>66</v>
      </c>
      <c r="C29" s="6" t="s">
        <v>67</v>
      </c>
      <c r="D29" s="8">
        <v>15</v>
      </c>
      <c r="E29" s="8">
        <v>1622.47</v>
      </c>
      <c r="F29" s="8">
        <v>108.16</v>
      </c>
      <c r="H29" s="4"/>
      <c r="I29" s="1"/>
    </row>
    <row r="30" spans="1:9" x14ac:dyDescent="0.25">
      <c r="A30" s="53"/>
      <c r="B30" s="40"/>
      <c r="C30" s="6" t="s">
        <v>68</v>
      </c>
      <c r="D30" s="8">
        <v>31</v>
      </c>
      <c r="E30" s="8">
        <v>5378.0899999999992</v>
      </c>
      <c r="F30" s="8">
        <v>169</v>
      </c>
      <c r="H30" s="4"/>
      <c r="I30" s="1"/>
    </row>
    <row r="31" spans="1:9" x14ac:dyDescent="0.25">
      <c r="A31" s="10"/>
      <c r="B31" s="11"/>
      <c r="C31" s="12" t="s">
        <v>188</v>
      </c>
      <c r="D31" s="46">
        <f>SUM(E25:E30)</f>
        <v>106028.02</v>
      </c>
      <c r="E31" s="47"/>
      <c r="F31" s="48"/>
      <c r="H31" s="4"/>
      <c r="I31" s="1"/>
    </row>
    <row r="32" spans="1:9" x14ac:dyDescent="0.25">
      <c r="A32" s="53" t="s">
        <v>69</v>
      </c>
      <c r="B32" s="38" t="s">
        <v>70</v>
      </c>
      <c r="C32" s="6" t="s">
        <v>73</v>
      </c>
      <c r="D32" s="8">
        <v>11.5</v>
      </c>
      <c r="E32" s="8">
        <v>298.16000000000003</v>
      </c>
      <c r="F32" s="8">
        <v>25.93</v>
      </c>
      <c r="H32" s="4"/>
      <c r="I32" s="1"/>
    </row>
    <row r="33" spans="1:9" x14ac:dyDescent="0.25">
      <c r="A33" s="53"/>
      <c r="B33" s="39"/>
      <c r="C33" s="6" t="s">
        <v>74</v>
      </c>
      <c r="D33" s="8">
        <v>114</v>
      </c>
      <c r="E33" s="8">
        <v>3184.97</v>
      </c>
      <c r="F33" s="8">
        <v>27.94</v>
      </c>
      <c r="H33" s="4"/>
      <c r="I33" s="1"/>
    </row>
    <row r="34" spans="1:9" x14ac:dyDescent="0.25">
      <c r="A34" s="53"/>
      <c r="B34" s="39"/>
      <c r="C34" s="6" t="s">
        <v>77</v>
      </c>
      <c r="D34" s="8">
        <v>307</v>
      </c>
      <c r="E34" s="8">
        <v>8653.49</v>
      </c>
      <c r="F34" s="8">
        <v>28.19</v>
      </c>
      <c r="H34" s="4"/>
      <c r="I34" s="1"/>
    </row>
    <row r="35" spans="1:9" x14ac:dyDescent="0.25">
      <c r="A35" s="53"/>
      <c r="B35" s="40"/>
      <c r="C35" s="6" t="s">
        <v>78</v>
      </c>
      <c r="D35" s="8">
        <v>640</v>
      </c>
      <c r="E35" s="8">
        <v>5578.89</v>
      </c>
      <c r="F35" s="8">
        <v>8.67</v>
      </c>
      <c r="H35" s="4"/>
      <c r="I35" s="1"/>
    </row>
    <row r="36" spans="1:9" x14ac:dyDescent="0.25">
      <c r="A36" s="10"/>
      <c r="B36" s="11"/>
      <c r="C36" s="12" t="s">
        <v>189</v>
      </c>
      <c r="D36" s="46">
        <f>SUM(E32:E35)</f>
        <v>17715.509999999998</v>
      </c>
      <c r="E36" s="47"/>
      <c r="F36" s="48"/>
      <c r="H36" s="4"/>
      <c r="I36" s="1"/>
    </row>
    <row r="37" spans="1:9" x14ac:dyDescent="0.25">
      <c r="A37" s="41" t="s">
        <v>79</v>
      </c>
      <c r="B37" s="38" t="s">
        <v>93</v>
      </c>
      <c r="C37" s="6" t="s">
        <v>94</v>
      </c>
      <c r="D37" s="8">
        <v>277</v>
      </c>
      <c r="E37" s="8">
        <v>8427.2000000000007</v>
      </c>
      <c r="F37" s="8">
        <v>30.42</v>
      </c>
      <c r="H37" s="4"/>
      <c r="I37" s="1"/>
    </row>
    <row r="38" spans="1:9" x14ac:dyDescent="0.25">
      <c r="A38" s="42"/>
      <c r="B38" s="40"/>
      <c r="C38" s="6" t="s">
        <v>95</v>
      </c>
      <c r="D38" s="8">
        <v>667.5</v>
      </c>
      <c r="E38" s="8">
        <v>29013.919999999998</v>
      </c>
      <c r="F38" s="8">
        <v>39.89</v>
      </c>
      <c r="H38" s="4"/>
      <c r="I38" s="1"/>
    </row>
    <row r="39" spans="1:9" x14ac:dyDescent="0.25">
      <c r="A39" s="42"/>
      <c r="B39" s="38" t="s">
        <v>82</v>
      </c>
      <c r="C39" s="6" t="s">
        <v>83</v>
      </c>
      <c r="D39" s="8">
        <v>5890.75</v>
      </c>
      <c r="E39" s="8">
        <v>182716.15</v>
      </c>
      <c r="F39" s="8">
        <v>30.97</v>
      </c>
      <c r="H39" s="4"/>
      <c r="I39" s="1"/>
    </row>
    <row r="40" spans="1:9" x14ac:dyDescent="0.25">
      <c r="A40" s="42"/>
      <c r="B40" s="39"/>
      <c r="C40" s="6" t="s">
        <v>84</v>
      </c>
      <c r="D40" s="8">
        <v>563.75</v>
      </c>
      <c r="E40" s="8">
        <v>17004.650000000001</v>
      </c>
      <c r="F40" s="8">
        <v>30.16</v>
      </c>
      <c r="H40" s="4"/>
      <c r="I40" s="1"/>
    </row>
    <row r="41" spans="1:9" x14ac:dyDescent="0.25">
      <c r="A41" s="42"/>
      <c r="B41" s="40"/>
      <c r="C41" s="6" t="s">
        <v>86</v>
      </c>
      <c r="D41" s="8">
        <v>81.5</v>
      </c>
      <c r="E41" s="8">
        <v>2687.12</v>
      </c>
      <c r="F41" s="8">
        <v>32.97</v>
      </c>
      <c r="H41" s="4"/>
      <c r="I41" s="1"/>
    </row>
    <row r="42" spans="1:9" x14ac:dyDescent="0.25">
      <c r="A42" s="42"/>
      <c r="B42" s="38" t="s">
        <v>87</v>
      </c>
      <c r="C42" s="6" t="s">
        <v>88</v>
      </c>
      <c r="D42" s="8">
        <v>4268.25</v>
      </c>
      <c r="E42" s="8">
        <v>122326.36000000002</v>
      </c>
      <c r="F42" s="8">
        <v>28.15</v>
      </c>
      <c r="H42" s="4"/>
      <c r="I42" s="1"/>
    </row>
    <row r="43" spans="1:9" x14ac:dyDescent="0.25">
      <c r="A43" s="42"/>
      <c r="B43" s="39"/>
      <c r="C43" s="6" t="s">
        <v>89</v>
      </c>
      <c r="D43" s="8">
        <v>10718</v>
      </c>
      <c r="E43" s="8">
        <v>295785.48</v>
      </c>
      <c r="F43" s="8">
        <v>27.5</v>
      </c>
      <c r="H43" s="4"/>
      <c r="I43" s="1"/>
    </row>
    <row r="44" spans="1:9" x14ac:dyDescent="0.25">
      <c r="A44" s="42"/>
      <c r="B44" s="39"/>
      <c r="C44" s="6" t="s">
        <v>90</v>
      </c>
      <c r="D44" s="8">
        <v>432.5</v>
      </c>
      <c r="E44" s="8">
        <v>13883.619999999999</v>
      </c>
      <c r="F44" s="8">
        <v>31.63</v>
      </c>
      <c r="H44" s="4"/>
      <c r="I44" s="1"/>
    </row>
    <row r="45" spans="1:9" x14ac:dyDescent="0.25">
      <c r="A45" s="42"/>
      <c r="B45" s="39"/>
      <c r="C45" s="6" t="s">
        <v>91</v>
      </c>
      <c r="D45" s="8">
        <v>1433.5</v>
      </c>
      <c r="E45" s="8">
        <v>49201.95</v>
      </c>
      <c r="F45" s="8">
        <v>33.76</v>
      </c>
      <c r="H45" s="4"/>
      <c r="I45" s="1"/>
    </row>
    <row r="46" spans="1:9" x14ac:dyDescent="0.25">
      <c r="A46" s="43"/>
      <c r="B46" s="40"/>
      <c r="C46" s="6" t="s">
        <v>92</v>
      </c>
      <c r="D46" s="8">
        <v>695.75</v>
      </c>
      <c r="E46" s="8">
        <v>23365.49</v>
      </c>
      <c r="F46" s="8">
        <v>33.58</v>
      </c>
      <c r="H46" s="4"/>
      <c r="I46" s="1"/>
    </row>
    <row r="47" spans="1:9" x14ac:dyDescent="0.25">
      <c r="A47" s="10"/>
      <c r="B47" s="11"/>
      <c r="C47" s="12" t="s">
        <v>190</v>
      </c>
      <c r="D47" s="46">
        <f>SUM(E37:E46)</f>
        <v>744411.94</v>
      </c>
      <c r="E47" s="47"/>
      <c r="F47" s="48"/>
      <c r="H47" s="4"/>
      <c r="I47" s="1"/>
    </row>
    <row r="48" spans="1:9" x14ac:dyDescent="0.25">
      <c r="A48" s="41" t="s">
        <v>134</v>
      </c>
      <c r="B48" s="38" t="s">
        <v>135</v>
      </c>
      <c r="C48" s="6" t="s">
        <v>136</v>
      </c>
      <c r="D48" s="8">
        <v>4841.25</v>
      </c>
      <c r="E48" s="8">
        <v>154566.05000000002</v>
      </c>
      <c r="F48" s="8">
        <v>27.744999999999997</v>
      </c>
      <c r="H48" s="4"/>
      <c r="I48" s="1"/>
    </row>
    <row r="49" spans="1:9" x14ac:dyDescent="0.25">
      <c r="A49" s="42"/>
      <c r="B49" s="40"/>
      <c r="C49" s="6" t="s">
        <v>137</v>
      </c>
      <c r="D49" s="8">
        <v>126.5</v>
      </c>
      <c r="E49" s="8">
        <v>3506.61</v>
      </c>
      <c r="F49" s="8">
        <v>27.72</v>
      </c>
      <c r="H49" s="4"/>
      <c r="I49" s="1"/>
    </row>
    <row r="50" spans="1:9" x14ac:dyDescent="0.25">
      <c r="A50" s="42"/>
      <c r="B50" s="38" t="s">
        <v>138</v>
      </c>
      <c r="C50" s="6" t="s">
        <v>139</v>
      </c>
      <c r="D50" s="8">
        <v>128620</v>
      </c>
      <c r="E50" s="8">
        <v>7577.07</v>
      </c>
      <c r="F50" s="8">
        <v>0.06</v>
      </c>
      <c r="H50" s="4"/>
      <c r="I50" s="1"/>
    </row>
    <row r="51" spans="1:9" x14ac:dyDescent="0.25">
      <c r="A51" s="42"/>
      <c r="B51" s="39"/>
      <c r="C51" s="6" t="s">
        <v>140</v>
      </c>
      <c r="D51" s="8">
        <v>2002869</v>
      </c>
      <c r="E51" s="8">
        <v>187453.98</v>
      </c>
      <c r="F51" s="8">
        <v>0.09</v>
      </c>
      <c r="H51" s="4"/>
      <c r="I51" s="1"/>
    </row>
    <row r="52" spans="1:9" x14ac:dyDescent="0.25">
      <c r="A52" s="42"/>
      <c r="B52" s="40"/>
      <c r="C52" s="6" t="s">
        <v>141</v>
      </c>
      <c r="D52" s="8">
        <v>70300</v>
      </c>
      <c r="E52" s="8">
        <v>29558.749999999996</v>
      </c>
      <c r="F52" s="8">
        <v>0.43</v>
      </c>
      <c r="H52" s="4"/>
      <c r="I52" s="1"/>
    </row>
    <row r="53" spans="1:9" x14ac:dyDescent="0.25">
      <c r="A53" s="43"/>
      <c r="B53" s="6" t="s">
        <v>143</v>
      </c>
      <c r="C53" s="6" t="s">
        <v>144</v>
      </c>
      <c r="D53" s="8">
        <v>20</v>
      </c>
      <c r="E53" s="8">
        <v>4199.53</v>
      </c>
      <c r="F53" s="8">
        <v>209.98</v>
      </c>
      <c r="H53" s="4"/>
      <c r="I53" s="1"/>
    </row>
    <row r="54" spans="1:9" x14ac:dyDescent="0.25">
      <c r="A54" s="10"/>
      <c r="B54" s="11"/>
      <c r="C54" s="12" t="s">
        <v>191</v>
      </c>
      <c r="D54" s="46">
        <f>SUM(E48:E53)</f>
        <v>386861.99000000005</v>
      </c>
      <c r="E54" s="47"/>
      <c r="F54" s="48"/>
      <c r="H54" s="4"/>
      <c r="I54" s="1"/>
    </row>
    <row r="55" spans="1:9" x14ac:dyDescent="0.25">
      <c r="A55" s="41" t="s">
        <v>145</v>
      </c>
      <c r="B55" s="38" t="s">
        <v>146</v>
      </c>
      <c r="C55" s="6" t="s">
        <v>148</v>
      </c>
      <c r="D55" s="8">
        <v>2531.5</v>
      </c>
      <c r="E55" s="8">
        <v>6302.52</v>
      </c>
      <c r="F55" s="8">
        <v>2.35</v>
      </c>
      <c r="H55" s="4"/>
      <c r="I55" s="1"/>
    </row>
    <row r="56" spans="1:9" x14ac:dyDescent="0.25">
      <c r="A56" s="42"/>
      <c r="B56" s="40"/>
      <c r="C56" s="6" t="s">
        <v>149</v>
      </c>
      <c r="D56" s="8">
        <v>4223.5</v>
      </c>
      <c r="E56" s="8">
        <v>175891.34</v>
      </c>
      <c r="F56" s="8">
        <v>37.56</v>
      </c>
      <c r="H56" s="4"/>
      <c r="I56" s="1"/>
    </row>
    <row r="57" spans="1:9" x14ac:dyDescent="0.25">
      <c r="A57" s="42"/>
      <c r="B57" s="6" t="s">
        <v>151</v>
      </c>
      <c r="C57" s="6" t="s">
        <v>152</v>
      </c>
      <c r="D57" s="8">
        <v>726.75</v>
      </c>
      <c r="E57" s="8">
        <v>24669.57</v>
      </c>
      <c r="F57" s="8">
        <v>33.950000000000003</v>
      </c>
      <c r="H57" s="4"/>
      <c r="I57" s="1"/>
    </row>
    <row r="58" spans="1:9" x14ac:dyDescent="0.25">
      <c r="A58" s="42"/>
      <c r="B58" s="6" t="s">
        <v>153</v>
      </c>
      <c r="C58" s="6" t="s">
        <v>154</v>
      </c>
      <c r="D58" s="8">
        <v>18416.75</v>
      </c>
      <c r="E58" s="8">
        <v>551273.25</v>
      </c>
      <c r="F58" s="8">
        <v>33.97</v>
      </c>
      <c r="H58" s="4"/>
      <c r="I58" s="1"/>
    </row>
    <row r="59" spans="1:9" x14ac:dyDescent="0.25">
      <c r="A59" s="42"/>
      <c r="B59" s="38" t="s">
        <v>155</v>
      </c>
      <c r="C59" s="6" t="s">
        <v>156</v>
      </c>
      <c r="D59" s="8">
        <v>18</v>
      </c>
      <c r="E59" s="8">
        <v>671.64</v>
      </c>
      <c r="F59" s="8">
        <v>37.31</v>
      </c>
      <c r="H59" s="4"/>
      <c r="I59" s="1"/>
    </row>
    <row r="60" spans="1:9" x14ac:dyDescent="0.25">
      <c r="A60" s="42"/>
      <c r="B60" s="39"/>
      <c r="C60" s="6" t="s">
        <v>157</v>
      </c>
      <c r="D60" s="8">
        <v>1134.75</v>
      </c>
      <c r="E60" s="8">
        <v>32251.699999999997</v>
      </c>
      <c r="F60" s="8">
        <v>28.38</v>
      </c>
      <c r="H60" s="4"/>
      <c r="I60" s="1"/>
    </row>
    <row r="61" spans="1:9" x14ac:dyDescent="0.25">
      <c r="A61" s="42"/>
      <c r="B61" s="39"/>
      <c r="C61" s="6" t="s">
        <v>158</v>
      </c>
      <c r="D61" s="8">
        <v>2057.5</v>
      </c>
      <c r="E61" s="8">
        <v>60847.34</v>
      </c>
      <c r="F61" s="8">
        <v>29.35</v>
      </c>
      <c r="H61" s="4"/>
      <c r="I61" s="1"/>
    </row>
    <row r="62" spans="1:9" x14ac:dyDescent="0.25">
      <c r="A62" s="42"/>
      <c r="B62" s="39"/>
      <c r="C62" s="6" t="s">
        <v>159</v>
      </c>
      <c r="D62" s="8">
        <v>993</v>
      </c>
      <c r="E62" s="8">
        <v>24774.75</v>
      </c>
      <c r="F62" s="8">
        <v>24.95</v>
      </c>
      <c r="H62" s="4"/>
      <c r="I62" s="1"/>
    </row>
    <row r="63" spans="1:9" x14ac:dyDescent="0.25">
      <c r="A63" s="43"/>
      <c r="B63" s="40"/>
      <c r="C63" s="6" t="s">
        <v>160</v>
      </c>
      <c r="D63" s="8">
        <v>23.5</v>
      </c>
      <c r="E63" s="8">
        <v>645.87</v>
      </c>
      <c r="F63" s="8">
        <v>27.48</v>
      </c>
    </row>
    <row r="64" spans="1:9" x14ac:dyDescent="0.25">
      <c r="A64" s="10"/>
      <c r="B64" s="11"/>
      <c r="C64" s="12" t="s">
        <v>192</v>
      </c>
      <c r="D64" s="46">
        <f>SUM(E55:E63)</f>
        <v>877327.97999999986</v>
      </c>
      <c r="E64" s="47"/>
      <c r="F64" s="48"/>
    </row>
    <row r="65" spans="1:6" ht="15.75" x14ac:dyDescent="0.25">
      <c r="A65" s="14" t="s">
        <v>161</v>
      </c>
      <c r="B65" s="15"/>
      <c r="C65" s="16"/>
      <c r="D65" s="50">
        <f>D64+D54+D47+D36+D31+D24+D14+D6+D3</f>
        <v>2881219.38</v>
      </c>
      <c r="E65" s="51"/>
      <c r="F65" s="52"/>
    </row>
  </sheetData>
  <mergeCells count="33">
    <mergeCell ref="B39:B41"/>
    <mergeCell ref="B37:B38"/>
    <mergeCell ref="A55:A63"/>
    <mergeCell ref="B32:B35"/>
    <mergeCell ref="B29:B30"/>
    <mergeCell ref="A37:A46"/>
    <mergeCell ref="A48:A53"/>
    <mergeCell ref="B59:B63"/>
    <mergeCell ref="B55:B56"/>
    <mergeCell ref="B50:B52"/>
    <mergeCell ref="B48:B49"/>
    <mergeCell ref="B42:B46"/>
    <mergeCell ref="B22:B23"/>
    <mergeCell ref="B19:B20"/>
    <mergeCell ref="A15:A23"/>
    <mergeCell ref="A25:A30"/>
    <mergeCell ref="A32:A35"/>
    <mergeCell ref="B17:B18"/>
    <mergeCell ref="A1:C1"/>
    <mergeCell ref="D3:F3"/>
    <mergeCell ref="D6:F6"/>
    <mergeCell ref="A4:A5"/>
    <mergeCell ref="A7:A13"/>
    <mergeCell ref="B10:B13"/>
    <mergeCell ref="B7:B9"/>
    <mergeCell ref="D54:F54"/>
    <mergeCell ref="D64:F64"/>
    <mergeCell ref="D65:F65"/>
    <mergeCell ref="D14:F14"/>
    <mergeCell ref="D24:F24"/>
    <mergeCell ref="D31:F31"/>
    <mergeCell ref="D36:F36"/>
    <mergeCell ref="D47:F47"/>
  </mergeCells>
  <pageMargins left="0.7" right="0.7" top="0.75" bottom="0.75" header="0.3" footer="0.3"/>
  <pageSetup paperSize="8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opLeftCell="A61" workbookViewId="0">
      <selection activeCell="C110" sqref="C110"/>
    </sheetView>
  </sheetViews>
  <sheetFormatPr defaultRowHeight="15" x14ac:dyDescent="0.25"/>
  <cols>
    <col min="1" max="1" width="34.7109375" bestFit="1" customWidth="1"/>
    <col min="2" max="2" width="45.28515625" style="17" bestFit="1" customWidth="1"/>
    <col min="3" max="3" width="49.42578125" bestFit="1" customWidth="1"/>
    <col min="4" max="4" width="26.5703125" style="1" bestFit="1" customWidth="1"/>
    <col min="5" max="5" width="25.28515625" style="1" bestFit="1" customWidth="1"/>
    <col min="6" max="6" width="34.7109375" style="1" bestFit="1" customWidth="1"/>
  </cols>
  <sheetData>
    <row r="1" spans="1:6" ht="30" customHeight="1" x14ac:dyDescent="0.25">
      <c r="A1" s="44" t="s">
        <v>167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19" t="s">
        <v>1</v>
      </c>
      <c r="C2" s="7" t="s">
        <v>1</v>
      </c>
      <c r="D2" s="8"/>
      <c r="E2" s="8">
        <v>228653.55000000002</v>
      </c>
      <c r="F2" s="8"/>
    </row>
    <row r="3" spans="1:6" x14ac:dyDescent="0.25">
      <c r="A3" s="10"/>
      <c r="B3" s="18"/>
      <c r="C3" s="12" t="s">
        <v>184</v>
      </c>
      <c r="D3" s="45">
        <f>SUM(E2:E2)</f>
        <v>228653.55000000002</v>
      </c>
      <c r="E3" s="45"/>
      <c r="F3" s="45"/>
    </row>
    <row r="4" spans="1:6" x14ac:dyDescent="0.25">
      <c r="A4" s="53" t="s">
        <v>2</v>
      </c>
      <c r="B4" s="54" t="s">
        <v>3</v>
      </c>
      <c r="C4" s="7" t="s">
        <v>4</v>
      </c>
      <c r="D4" s="8">
        <v>21</v>
      </c>
      <c r="E4" s="8">
        <v>1349.81</v>
      </c>
      <c r="F4" s="20">
        <v>64.28</v>
      </c>
    </row>
    <row r="5" spans="1:6" x14ac:dyDescent="0.25">
      <c r="A5" s="53"/>
      <c r="B5" s="55"/>
      <c r="C5" s="7" t="s">
        <v>6</v>
      </c>
      <c r="D5" s="8">
        <v>12597.9</v>
      </c>
      <c r="E5" s="8">
        <v>24171.19</v>
      </c>
      <c r="F5" s="20">
        <v>79.915000000000006</v>
      </c>
    </row>
    <row r="6" spans="1:6" x14ac:dyDescent="0.25">
      <c r="A6" s="53"/>
      <c r="B6" s="19" t="s">
        <v>7</v>
      </c>
      <c r="C6" s="7" t="s">
        <v>8</v>
      </c>
      <c r="D6" s="8">
        <v>1259359</v>
      </c>
      <c r="E6" s="8">
        <v>86128.68</v>
      </c>
      <c r="F6" s="20">
        <v>6.6666666666666666E-2</v>
      </c>
    </row>
    <row r="7" spans="1:6" x14ac:dyDescent="0.25">
      <c r="A7" s="10"/>
      <c r="B7" s="11"/>
      <c r="C7" s="12" t="s">
        <v>185</v>
      </c>
      <c r="D7" s="45">
        <f>SUM(E4:E6)</f>
        <v>111649.68</v>
      </c>
      <c r="E7" s="45"/>
      <c r="F7" s="45"/>
    </row>
    <row r="8" spans="1:6" x14ac:dyDescent="0.25">
      <c r="A8" s="53" t="s">
        <v>9</v>
      </c>
      <c r="B8" s="54" t="s">
        <v>10</v>
      </c>
      <c r="C8" s="7" t="s">
        <v>11</v>
      </c>
      <c r="D8" s="8">
        <v>108</v>
      </c>
      <c r="E8" s="8">
        <v>6011.52</v>
      </c>
      <c r="F8" s="20">
        <v>55.173333333333339</v>
      </c>
    </row>
    <row r="9" spans="1:6" x14ac:dyDescent="0.25">
      <c r="A9" s="53"/>
      <c r="B9" s="56"/>
      <c r="C9" s="7" t="s">
        <v>12</v>
      </c>
      <c r="D9" s="8">
        <v>33</v>
      </c>
      <c r="E9" s="8">
        <v>9099.26</v>
      </c>
      <c r="F9" s="20">
        <v>275.74</v>
      </c>
    </row>
    <row r="10" spans="1:6" x14ac:dyDescent="0.25">
      <c r="A10" s="53"/>
      <c r="B10" s="56"/>
      <c r="C10" s="7" t="s">
        <v>13</v>
      </c>
      <c r="D10" s="8">
        <v>67.5</v>
      </c>
      <c r="E10" s="8">
        <v>2945.75</v>
      </c>
      <c r="F10" s="20">
        <v>95.449999999999989</v>
      </c>
    </row>
    <row r="11" spans="1:6" x14ac:dyDescent="0.25">
      <c r="A11" s="53"/>
      <c r="B11" s="55"/>
      <c r="C11" s="7" t="s">
        <v>14</v>
      </c>
      <c r="D11" s="8">
        <v>9</v>
      </c>
      <c r="E11" s="8">
        <v>188.95</v>
      </c>
      <c r="F11" s="20">
        <v>20.99</v>
      </c>
    </row>
    <row r="12" spans="1:6" x14ac:dyDescent="0.25">
      <c r="A12" s="53"/>
      <c r="B12" s="19" t="s">
        <v>16</v>
      </c>
      <c r="C12" s="7" t="s">
        <v>17</v>
      </c>
      <c r="D12" s="8">
        <v>35.07</v>
      </c>
      <c r="E12" s="8">
        <v>924.66</v>
      </c>
      <c r="F12" s="20">
        <v>26.37</v>
      </c>
    </row>
    <row r="13" spans="1:6" x14ac:dyDescent="0.25">
      <c r="A13" s="53"/>
      <c r="B13" s="54" t="s">
        <v>23</v>
      </c>
      <c r="C13" s="7" t="s">
        <v>24</v>
      </c>
      <c r="D13" s="8">
        <v>94.5</v>
      </c>
      <c r="E13" s="8">
        <v>4505.78</v>
      </c>
      <c r="F13" s="20">
        <v>55.7</v>
      </c>
    </row>
    <row r="14" spans="1:6" x14ac:dyDescent="0.25">
      <c r="A14" s="53"/>
      <c r="B14" s="56"/>
      <c r="C14" s="7" t="s">
        <v>25</v>
      </c>
      <c r="D14" s="8">
        <v>1825.1</v>
      </c>
      <c r="E14" s="8">
        <v>80675.839999999982</v>
      </c>
      <c r="F14" s="20">
        <v>43.86</v>
      </c>
    </row>
    <row r="15" spans="1:6" x14ac:dyDescent="0.25">
      <c r="A15" s="53"/>
      <c r="B15" s="56"/>
      <c r="C15" s="7" t="s">
        <v>26</v>
      </c>
      <c r="D15" s="8">
        <v>51</v>
      </c>
      <c r="E15" s="8">
        <v>671.75</v>
      </c>
      <c r="F15" s="20">
        <v>12.21</v>
      </c>
    </row>
    <row r="16" spans="1:6" x14ac:dyDescent="0.25">
      <c r="A16" s="53"/>
      <c r="B16" s="55"/>
      <c r="C16" s="7" t="s">
        <v>27</v>
      </c>
      <c r="D16" s="8">
        <v>5961.5</v>
      </c>
      <c r="E16" s="8">
        <v>141462.95000000001</v>
      </c>
      <c r="F16" s="20">
        <v>22.846666666666668</v>
      </c>
    </row>
    <row r="17" spans="1:6" x14ac:dyDescent="0.25">
      <c r="A17" s="10"/>
      <c r="B17" s="11"/>
      <c r="C17" s="12" t="s">
        <v>186</v>
      </c>
      <c r="D17" s="45">
        <f>SUM(E8:E16)</f>
        <v>246486.46</v>
      </c>
      <c r="E17" s="45"/>
      <c r="F17" s="45"/>
    </row>
    <row r="18" spans="1:6" x14ac:dyDescent="0.25">
      <c r="A18" s="53" t="s">
        <v>28</v>
      </c>
      <c r="B18" s="19" t="s">
        <v>29</v>
      </c>
      <c r="C18" s="7" t="s">
        <v>31</v>
      </c>
      <c r="D18" s="8">
        <v>378</v>
      </c>
      <c r="E18" s="8">
        <v>53154.48</v>
      </c>
      <c r="F18" s="20">
        <v>145.29500000000002</v>
      </c>
    </row>
    <row r="19" spans="1:6" x14ac:dyDescent="0.25">
      <c r="A19" s="53"/>
      <c r="B19" s="54" t="s">
        <v>32</v>
      </c>
      <c r="C19" s="7" t="s">
        <v>33</v>
      </c>
      <c r="D19" s="8">
        <v>6264</v>
      </c>
      <c r="E19" s="8">
        <v>13204.449999999999</v>
      </c>
      <c r="F19" s="20">
        <v>19.715</v>
      </c>
    </row>
    <row r="20" spans="1:6" x14ac:dyDescent="0.25">
      <c r="A20" s="53"/>
      <c r="B20" s="55"/>
      <c r="C20" s="7" t="s">
        <v>34</v>
      </c>
      <c r="D20" s="8">
        <v>424</v>
      </c>
      <c r="E20" s="8">
        <v>9612.44</v>
      </c>
      <c r="F20" s="20">
        <v>29.754999999999999</v>
      </c>
    </row>
    <row r="21" spans="1:6" x14ac:dyDescent="0.25">
      <c r="A21" s="53"/>
      <c r="B21" s="54" t="s">
        <v>35</v>
      </c>
      <c r="C21" s="7" t="s">
        <v>36</v>
      </c>
      <c r="D21" s="8">
        <v>1180</v>
      </c>
      <c r="E21" s="8">
        <v>9420.91</v>
      </c>
      <c r="F21" s="20">
        <v>7.98</v>
      </c>
    </row>
    <row r="22" spans="1:6" x14ac:dyDescent="0.25">
      <c r="A22" s="53"/>
      <c r="B22" s="55"/>
      <c r="C22" s="7" t="s">
        <v>38</v>
      </c>
      <c r="D22" s="33" t="s">
        <v>193</v>
      </c>
      <c r="E22" s="8">
        <v>88.17</v>
      </c>
      <c r="F22" s="33" t="s">
        <v>193</v>
      </c>
    </row>
    <row r="23" spans="1:6" x14ac:dyDescent="0.25">
      <c r="A23" s="53"/>
      <c r="B23" s="54" t="s">
        <v>39</v>
      </c>
      <c r="C23" s="7" t="s">
        <v>40</v>
      </c>
      <c r="D23" s="8">
        <v>76</v>
      </c>
      <c r="E23" s="8">
        <v>3605.99</v>
      </c>
      <c r="F23" s="20">
        <v>60.17</v>
      </c>
    </row>
    <row r="24" spans="1:6" x14ac:dyDescent="0.25">
      <c r="A24" s="53"/>
      <c r="B24" s="55"/>
      <c r="C24" s="7" t="s">
        <v>41</v>
      </c>
      <c r="D24" s="8">
        <v>98</v>
      </c>
      <c r="E24" s="8">
        <v>2763.64</v>
      </c>
      <c r="F24" s="20">
        <v>28.2</v>
      </c>
    </row>
    <row r="25" spans="1:6" x14ac:dyDescent="0.25">
      <c r="A25" s="53"/>
      <c r="B25" s="19" t="s">
        <v>42</v>
      </c>
      <c r="C25" s="7" t="s">
        <v>43</v>
      </c>
      <c r="D25" s="8">
        <v>2045.8300000000002</v>
      </c>
      <c r="E25" s="8">
        <v>110074.06</v>
      </c>
      <c r="F25" s="20">
        <v>49.027500000000003</v>
      </c>
    </row>
    <row r="26" spans="1:6" x14ac:dyDescent="0.25">
      <c r="A26" s="53"/>
      <c r="B26" s="54" t="s">
        <v>44</v>
      </c>
      <c r="C26" s="7" t="s">
        <v>45</v>
      </c>
      <c r="D26" s="8">
        <v>2655.46</v>
      </c>
      <c r="E26" s="8">
        <v>103507.37</v>
      </c>
      <c r="F26" s="20">
        <v>35.537499999999994</v>
      </c>
    </row>
    <row r="27" spans="1:6" x14ac:dyDescent="0.25">
      <c r="A27" s="53"/>
      <c r="B27" s="55"/>
      <c r="C27" s="7" t="s">
        <v>46</v>
      </c>
      <c r="D27" s="33" t="s">
        <v>193</v>
      </c>
      <c r="E27" s="8">
        <v>499986.97000000003</v>
      </c>
      <c r="F27" s="33" t="s">
        <v>193</v>
      </c>
    </row>
    <row r="28" spans="1:6" x14ac:dyDescent="0.25">
      <c r="A28" s="10"/>
      <c r="B28" s="11"/>
      <c r="C28" s="12" t="s">
        <v>187</v>
      </c>
      <c r="D28" s="45">
        <f>SUM(E18:E27)</f>
        <v>805418.48</v>
      </c>
      <c r="E28" s="45"/>
      <c r="F28" s="45"/>
    </row>
    <row r="29" spans="1:6" x14ac:dyDescent="0.25">
      <c r="A29" s="53" t="s">
        <v>47</v>
      </c>
      <c r="B29" s="19" t="s">
        <v>48</v>
      </c>
      <c r="C29" s="7" t="s">
        <v>49</v>
      </c>
      <c r="D29" s="8">
        <v>3303.1400000000003</v>
      </c>
      <c r="E29" s="8">
        <v>112001.19</v>
      </c>
      <c r="F29" s="20">
        <v>44.567500000000003</v>
      </c>
    </row>
    <row r="30" spans="1:6" x14ac:dyDescent="0.25">
      <c r="A30" s="53"/>
      <c r="B30" s="54" t="s">
        <v>52</v>
      </c>
      <c r="C30" s="7" t="s">
        <v>53</v>
      </c>
      <c r="D30" s="8">
        <v>2025</v>
      </c>
      <c r="E30" s="8">
        <v>2568.83</v>
      </c>
      <c r="F30" s="20">
        <v>1.27</v>
      </c>
    </row>
    <row r="31" spans="1:6" x14ac:dyDescent="0.25">
      <c r="A31" s="53"/>
      <c r="B31" s="55"/>
      <c r="C31" s="7" t="s">
        <v>54</v>
      </c>
      <c r="D31" s="8">
        <v>9100</v>
      </c>
      <c r="E31" s="8">
        <v>16896.64</v>
      </c>
      <c r="F31" s="20">
        <v>1.83</v>
      </c>
    </row>
    <row r="32" spans="1:6" x14ac:dyDescent="0.25">
      <c r="A32" s="53"/>
      <c r="B32" s="19" t="s">
        <v>58</v>
      </c>
      <c r="C32" s="7" t="s">
        <v>59</v>
      </c>
      <c r="D32" s="8">
        <v>4850</v>
      </c>
      <c r="E32" s="8">
        <v>10866.279999999999</v>
      </c>
      <c r="F32" s="20">
        <v>2.0350000000000001</v>
      </c>
    </row>
    <row r="33" spans="1:6" x14ac:dyDescent="0.25">
      <c r="A33" s="53"/>
      <c r="B33" s="54" t="s">
        <v>61</v>
      </c>
      <c r="C33" s="7" t="s">
        <v>63</v>
      </c>
      <c r="D33" s="8">
        <v>13740</v>
      </c>
      <c r="E33" s="8">
        <v>34266.36</v>
      </c>
      <c r="F33" s="20">
        <v>2.29</v>
      </c>
    </row>
    <row r="34" spans="1:6" x14ac:dyDescent="0.25">
      <c r="A34" s="53"/>
      <c r="B34" s="55"/>
      <c r="C34" s="7" t="s">
        <v>65</v>
      </c>
      <c r="D34" s="8">
        <v>250.75</v>
      </c>
      <c r="E34" s="8">
        <v>10159.299999999999</v>
      </c>
      <c r="F34" s="20">
        <v>91.265000000000001</v>
      </c>
    </row>
    <row r="35" spans="1:6" x14ac:dyDescent="0.25">
      <c r="A35" s="53"/>
      <c r="B35" s="54" t="s">
        <v>66</v>
      </c>
      <c r="C35" s="7" t="s">
        <v>67</v>
      </c>
      <c r="D35" s="8">
        <v>2840</v>
      </c>
      <c r="E35" s="8">
        <v>62900.479999999996</v>
      </c>
      <c r="F35" s="20">
        <v>60.762500000000003</v>
      </c>
    </row>
    <row r="36" spans="1:6" x14ac:dyDescent="0.25">
      <c r="A36" s="53"/>
      <c r="B36" s="55"/>
      <c r="C36" s="7" t="s">
        <v>68</v>
      </c>
      <c r="D36" s="33" t="s">
        <v>193</v>
      </c>
      <c r="E36" s="8">
        <v>13449.72</v>
      </c>
      <c r="F36" s="33" t="s">
        <v>193</v>
      </c>
    </row>
    <row r="37" spans="1:6" x14ac:dyDescent="0.25">
      <c r="A37" s="10"/>
      <c r="B37" s="11"/>
      <c r="C37" s="12" t="s">
        <v>188</v>
      </c>
      <c r="D37" s="45">
        <f>SUM(E29:E36)</f>
        <v>263108.79999999993</v>
      </c>
      <c r="E37" s="45"/>
      <c r="F37" s="45"/>
    </row>
    <row r="38" spans="1:6" x14ac:dyDescent="0.25">
      <c r="A38" s="53" t="s">
        <v>69</v>
      </c>
      <c r="B38" s="54" t="s">
        <v>70</v>
      </c>
      <c r="C38" s="7" t="s">
        <v>71</v>
      </c>
      <c r="D38" s="8">
        <v>207</v>
      </c>
      <c r="E38" s="8">
        <v>6536.42</v>
      </c>
      <c r="F38" s="20">
        <v>31.58</v>
      </c>
    </row>
    <row r="39" spans="1:6" x14ac:dyDescent="0.25">
      <c r="A39" s="53"/>
      <c r="B39" s="56"/>
      <c r="C39" s="7" t="s">
        <v>73</v>
      </c>
      <c r="D39" s="8">
        <v>194.3</v>
      </c>
      <c r="E39" s="8">
        <v>12372.25</v>
      </c>
      <c r="F39" s="20">
        <v>77.22</v>
      </c>
    </row>
    <row r="40" spans="1:6" x14ac:dyDescent="0.25">
      <c r="A40" s="53"/>
      <c r="B40" s="56"/>
      <c r="C40" s="7" t="s">
        <v>75</v>
      </c>
      <c r="D40" s="8">
        <v>346.5</v>
      </c>
      <c r="E40" s="8">
        <v>22619.329999999998</v>
      </c>
      <c r="F40" s="20">
        <v>62.314999999999998</v>
      </c>
    </row>
    <row r="41" spans="1:6" x14ac:dyDescent="0.25">
      <c r="A41" s="53"/>
      <c r="B41" s="55"/>
      <c r="C41" s="7" t="s">
        <v>77</v>
      </c>
      <c r="D41" s="8">
        <v>110.25</v>
      </c>
      <c r="E41" s="8">
        <v>6565.6299999999992</v>
      </c>
      <c r="F41" s="20">
        <v>37.796666666666667</v>
      </c>
    </row>
    <row r="42" spans="1:6" x14ac:dyDescent="0.25">
      <c r="A42" s="10"/>
      <c r="B42" s="11"/>
      <c r="C42" s="12" t="s">
        <v>189</v>
      </c>
      <c r="D42" s="45">
        <f>SUM(E38:E41)</f>
        <v>48093.63</v>
      </c>
      <c r="E42" s="45"/>
      <c r="F42" s="45"/>
    </row>
    <row r="43" spans="1:6" x14ac:dyDescent="0.25">
      <c r="A43" s="53" t="s">
        <v>79</v>
      </c>
      <c r="B43" s="19" t="s">
        <v>96</v>
      </c>
      <c r="C43" s="7" t="s">
        <v>97</v>
      </c>
      <c r="D43" s="8">
        <v>624.85</v>
      </c>
      <c r="E43" s="8">
        <v>28277.88</v>
      </c>
      <c r="F43" s="20">
        <v>45.26</v>
      </c>
    </row>
    <row r="44" spans="1:6" x14ac:dyDescent="0.25">
      <c r="A44" s="53"/>
      <c r="B44" s="54" t="s">
        <v>98</v>
      </c>
      <c r="C44" s="7" t="s">
        <v>99</v>
      </c>
      <c r="D44" s="8">
        <v>533.86</v>
      </c>
      <c r="E44" s="8">
        <v>17570.71</v>
      </c>
      <c r="F44" s="20">
        <v>32.909999999999997</v>
      </c>
    </row>
    <row r="45" spans="1:6" x14ac:dyDescent="0.25">
      <c r="A45" s="53"/>
      <c r="B45" s="56"/>
      <c r="C45" s="7" t="s">
        <v>100</v>
      </c>
      <c r="D45" s="8">
        <v>1641</v>
      </c>
      <c r="E45" s="8">
        <v>54989.120000000003</v>
      </c>
      <c r="F45" s="20">
        <v>19.055</v>
      </c>
    </row>
    <row r="46" spans="1:6" x14ac:dyDescent="0.25">
      <c r="A46" s="53"/>
      <c r="B46" s="56"/>
      <c r="C46" s="7" t="s">
        <v>101</v>
      </c>
      <c r="D46" s="8">
        <v>1341.25</v>
      </c>
      <c r="E46" s="8">
        <v>40899.440000000002</v>
      </c>
      <c r="F46" s="20">
        <v>30.49</v>
      </c>
    </row>
    <row r="47" spans="1:6" x14ac:dyDescent="0.25">
      <c r="A47" s="53"/>
      <c r="B47" s="56"/>
      <c r="C47" s="7" t="s">
        <v>103</v>
      </c>
      <c r="D47" s="8">
        <v>274.5</v>
      </c>
      <c r="E47" s="8">
        <v>14461.58</v>
      </c>
      <c r="F47" s="20">
        <v>52.68</v>
      </c>
    </row>
    <row r="48" spans="1:6" x14ac:dyDescent="0.25">
      <c r="A48" s="53"/>
      <c r="B48" s="56"/>
      <c r="C48" s="7" t="s">
        <v>104</v>
      </c>
      <c r="D48" s="8">
        <v>926.49</v>
      </c>
      <c r="E48" s="8">
        <v>52987.4</v>
      </c>
      <c r="F48" s="20">
        <v>86.644999999999996</v>
      </c>
    </row>
    <row r="49" spans="1:6" x14ac:dyDescent="0.25">
      <c r="A49" s="53"/>
      <c r="B49" s="55"/>
      <c r="C49" s="7" t="s">
        <v>105</v>
      </c>
      <c r="D49" s="8">
        <v>1747.5</v>
      </c>
      <c r="E49" s="8">
        <v>54418.17</v>
      </c>
      <c r="F49" s="20">
        <v>30.89</v>
      </c>
    </row>
    <row r="50" spans="1:6" x14ac:dyDescent="0.25">
      <c r="A50" s="53"/>
      <c r="B50" s="54" t="s">
        <v>107</v>
      </c>
      <c r="C50" s="7" t="s">
        <v>108</v>
      </c>
      <c r="D50" s="8">
        <v>1875.11</v>
      </c>
      <c r="E50" s="8">
        <v>56295.17</v>
      </c>
      <c r="F50" s="20">
        <v>28.364999999999998</v>
      </c>
    </row>
    <row r="51" spans="1:6" x14ac:dyDescent="0.25">
      <c r="A51" s="53"/>
      <c r="B51" s="56"/>
      <c r="C51" s="7" t="s">
        <v>109</v>
      </c>
      <c r="D51" s="8">
        <v>26611.75</v>
      </c>
      <c r="E51" s="8">
        <v>810873.72</v>
      </c>
      <c r="F51" s="20">
        <v>35.475000000000001</v>
      </c>
    </row>
    <row r="52" spans="1:6" x14ac:dyDescent="0.25">
      <c r="A52" s="53"/>
      <c r="B52" s="56"/>
      <c r="C52" s="7" t="s">
        <v>110</v>
      </c>
      <c r="D52" s="8">
        <v>724.5</v>
      </c>
      <c r="E52" s="8">
        <v>25308.41</v>
      </c>
      <c r="F52" s="20">
        <v>34.93</v>
      </c>
    </row>
    <row r="53" spans="1:6" x14ac:dyDescent="0.25">
      <c r="A53" s="53"/>
      <c r="B53" s="55"/>
      <c r="C53" s="7" t="s">
        <v>111</v>
      </c>
      <c r="D53" s="8">
        <v>209.6</v>
      </c>
      <c r="E53" s="8">
        <v>8077.98</v>
      </c>
      <c r="F53" s="20">
        <v>38.54</v>
      </c>
    </row>
    <row r="54" spans="1:6" x14ac:dyDescent="0.25">
      <c r="A54" s="53"/>
      <c r="B54" s="19" t="s">
        <v>112</v>
      </c>
      <c r="C54" s="7" t="s">
        <v>113</v>
      </c>
      <c r="D54" s="8">
        <v>368.5</v>
      </c>
      <c r="E54" s="8">
        <v>13878.61</v>
      </c>
      <c r="F54" s="20">
        <v>37.659999999999997</v>
      </c>
    </row>
    <row r="55" spans="1:6" x14ac:dyDescent="0.25">
      <c r="A55" s="53"/>
      <c r="B55" s="19" t="s">
        <v>114</v>
      </c>
      <c r="C55" s="7" t="s">
        <v>115</v>
      </c>
      <c r="D55" s="8">
        <v>552</v>
      </c>
      <c r="E55" s="8">
        <v>19062.48</v>
      </c>
      <c r="F55" s="20">
        <v>34.53</v>
      </c>
    </row>
    <row r="56" spans="1:6" x14ac:dyDescent="0.25">
      <c r="A56" s="53"/>
      <c r="B56" s="54" t="s">
        <v>116</v>
      </c>
      <c r="C56" s="7" t="s">
        <v>117</v>
      </c>
      <c r="D56" s="8">
        <v>2092.75</v>
      </c>
      <c r="E56" s="8">
        <v>65355.47</v>
      </c>
      <c r="F56" s="20">
        <v>31.23</v>
      </c>
    </row>
    <row r="57" spans="1:6" x14ac:dyDescent="0.25">
      <c r="A57" s="53"/>
      <c r="B57" s="56"/>
      <c r="C57" s="7" t="s">
        <v>119</v>
      </c>
      <c r="D57" s="8">
        <v>425.5</v>
      </c>
      <c r="E57" s="8">
        <v>15662.21</v>
      </c>
      <c r="F57" s="20">
        <v>36.75</v>
      </c>
    </row>
    <row r="58" spans="1:6" x14ac:dyDescent="0.25">
      <c r="A58" s="53"/>
      <c r="B58" s="56"/>
      <c r="C58" s="7" t="s">
        <v>120</v>
      </c>
      <c r="D58" s="8">
        <v>192</v>
      </c>
      <c r="E58" s="8">
        <v>7471.8499999999995</v>
      </c>
      <c r="F58" s="20">
        <v>36.69</v>
      </c>
    </row>
    <row r="59" spans="1:6" x14ac:dyDescent="0.25">
      <c r="A59" s="53"/>
      <c r="B59" s="56"/>
      <c r="C59" s="7" t="s">
        <v>121</v>
      </c>
      <c r="D59" s="8">
        <v>228.5</v>
      </c>
      <c r="E59" s="8">
        <v>10346.599999999999</v>
      </c>
      <c r="F59" s="20">
        <v>50.010000000000005</v>
      </c>
    </row>
    <row r="60" spans="1:6" x14ac:dyDescent="0.25">
      <c r="A60" s="53"/>
      <c r="B60" s="56"/>
      <c r="C60" s="7" t="s">
        <v>122</v>
      </c>
      <c r="D60" s="8">
        <v>563.5</v>
      </c>
      <c r="E60" s="8">
        <v>24305.06</v>
      </c>
      <c r="F60" s="20">
        <v>43.11</v>
      </c>
    </row>
    <row r="61" spans="1:6" x14ac:dyDescent="0.25">
      <c r="A61" s="53"/>
      <c r="B61" s="56"/>
      <c r="C61" s="7" t="s">
        <v>123</v>
      </c>
      <c r="D61" s="33" t="s">
        <v>193</v>
      </c>
      <c r="E61" s="8">
        <v>318902.01</v>
      </c>
      <c r="F61" s="33" t="s">
        <v>193</v>
      </c>
    </row>
    <row r="62" spans="1:6" x14ac:dyDescent="0.25">
      <c r="A62" s="53"/>
      <c r="B62" s="56"/>
      <c r="C62" s="7" t="s">
        <v>124</v>
      </c>
      <c r="D62" s="8">
        <v>174</v>
      </c>
      <c r="E62" s="8">
        <v>9704.24</v>
      </c>
      <c r="F62" s="20">
        <v>55.77</v>
      </c>
    </row>
    <row r="63" spans="1:6" x14ac:dyDescent="0.25">
      <c r="A63" s="53"/>
      <c r="B63" s="55"/>
      <c r="C63" s="7" t="s">
        <v>125</v>
      </c>
      <c r="D63" s="8">
        <v>278</v>
      </c>
      <c r="E63" s="8">
        <v>10191.209999999999</v>
      </c>
      <c r="F63" s="20">
        <v>36.58</v>
      </c>
    </row>
    <row r="64" spans="1:6" x14ac:dyDescent="0.25">
      <c r="A64" s="53"/>
      <c r="B64" s="19" t="s">
        <v>127</v>
      </c>
      <c r="C64" s="7" t="s">
        <v>128</v>
      </c>
      <c r="D64" s="8">
        <v>359.3</v>
      </c>
      <c r="E64" s="8">
        <v>13167.43</v>
      </c>
      <c r="F64" s="20">
        <v>36.65</v>
      </c>
    </row>
    <row r="65" spans="1:6" x14ac:dyDescent="0.25">
      <c r="A65" s="53"/>
      <c r="B65" s="19" t="s">
        <v>129</v>
      </c>
      <c r="C65" s="7" t="s">
        <v>130</v>
      </c>
      <c r="D65" s="8">
        <v>114</v>
      </c>
      <c r="E65" s="8">
        <v>5039.62</v>
      </c>
      <c r="F65" s="20">
        <v>44.21</v>
      </c>
    </row>
    <row r="66" spans="1:6" x14ac:dyDescent="0.25">
      <c r="A66" s="53"/>
      <c r="B66" s="54" t="s">
        <v>131</v>
      </c>
      <c r="C66" s="7" t="s">
        <v>132</v>
      </c>
      <c r="D66" s="8">
        <v>622.59999999999991</v>
      </c>
      <c r="E66" s="8">
        <v>39241.25</v>
      </c>
      <c r="F66" s="20">
        <v>63.679999999999993</v>
      </c>
    </row>
    <row r="67" spans="1:6" x14ac:dyDescent="0.25">
      <c r="A67" s="53"/>
      <c r="B67" s="55"/>
      <c r="C67" s="7" t="s">
        <v>133</v>
      </c>
      <c r="D67" s="8">
        <v>476.45</v>
      </c>
      <c r="E67" s="8">
        <v>22227.360000000001</v>
      </c>
      <c r="F67" s="20">
        <v>46.65</v>
      </c>
    </row>
    <row r="68" spans="1:6" x14ac:dyDescent="0.25">
      <c r="A68" s="53"/>
      <c r="B68" s="54" t="s">
        <v>93</v>
      </c>
      <c r="C68" s="7" t="s">
        <v>94</v>
      </c>
      <c r="D68" s="8">
        <v>421</v>
      </c>
      <c r="E68" s="8">
        <v>13345.91</v>
      </c>
      <c r="F68" s="20">
        <v>31.49</v>
      </c>
    </row>
    <row r="69" spans="1:6" x14ac:dyDescent="0.25">
      <c r="A69" s="53"/>
      <c r="B69" s="55"/>
      <c r="C69" s="7" t="s">
        <v>95</v>
      </c>
      <c r="D69" s="8">
        <v>150</v>
      </c>
      <c r="E69" s="8">
        <v>831.37</v>
      </c>
      <c r="F69" s="20">
        <v>5.54</v>
      </c>
    </row>
    <row r="70" spans="1:6" x14ac:dyDescent="0.25">
      <c r="A70" s="53"/>
      <c r="B70" s="19" t="s">
        <v>82</v>
      </c>
      <c r="C70" s="7" t="s">
        <v>83</v>
      </c>
      <c r="D70" s="8">
        <v>3460.7</v>
      </c>
      <c r="E70" s="8">
        <v>115969.75</v>
      </c>
      <c r="F70" s="20">
        <v>47.33</v>
      </c>
    </row>
    <row r="71" spans="1:6" x14ac:dyDescent="0.25">
      <c r="A71" s="53"/>
      <c r="B71" s="54" t="s">
        <v>87</v>
      </c>
      <c r="C71" s="7" t="s">
        <v>88</v>
      </c>
      <c r="D71" s="8">
        <v>3547.33</v>
      </c>
      <c r="E71" s="8">
        <v>119966.54</v>
      </c>
      <c r="F71" s="20">
        <v>40.923333333333332</v>
      </c>
    </row>
    <row r="72" spans="1:6" x14ac:dyDescent="0.25">
      <c r="A72" s="53"/>
      <c r="B72" s="56"/>
      <c r="C72" s="7" t="s">
        <v>89</v>
      </c>
      <c r="D72" s="8">
        <v>457.5</v>
      </c>
      <c r="E72" s="8">
        <v>11496.42</v>
      </c>
      <c r="F72" s="20">
        <v>25.06</v>
      </c>
    </row>
    <row r="73" spans="1:6" x14ac:dyDescent="0.25">
      <c r="A73" s="53"/>
      <c r="B73" s="56"/>
      <c r="C73" s="7" t="s">
        <v>90</v>
      </c>
      <c r="D73" s="8">
        <v>4403.9000000000005</v>
      </c>
      <c r="E73" s="8">
        <v>126594.45</v>
      </c>
      <c r="F73" s="20">
        <v>35.729999999999997</v>
      </c>
    </row>
    <row r="74" spans="1:6" x14ac:dyDescent="0.25">
      <c r="A74" s="53"/>
      <c r="B74" s="56"/>
      <c r="C74" s="7" t="s">
        <v>91</v>
      </c>
      <c r="D74" s="8">
        <v>74</v>
      </c>
      <c r="E74" s="8">
        <v>5631.2400000000007</v>
      </c>
      <c r="F74" s="20">
        <v>116.19999999999999</v>
      </c>
    </row>
    <row r="75" spans="1:6" x14ac:dyDescent="0.25">
      <c r="A75" s="53"/>
      <c r="B75" s="55"/>
      <c r="C75" s="7" t="s">
        <v>92</v>
      </c>
      <c r="D75" s="8">
        <v>1607.25</v>
      </c>
      <c r="E75" s="8">
        <v>52194</v>
      </c>
      <c r="F75" s="20">
        <v>33.286666666666669</v>
      </c>
    </row>
    <row r="76" spans="1:6" x14ac:dyDescent="0.25">
      <c r="A76" s="10"/>
      <c r="B76" s="11"/>
      <c r="C76" s="12" t="s">
        <v>190</v>
      </c>
      <c r="D76" s="45">
        <f>SUM(E43:E75)</f>
        <v>2184744.6600000006</v>
      </c>
      <c r="E76" s="45"/>
      <c r="F76" s="45"/>
    </row>
    <row r="77" spans="1:6" x14ac:dyDescent="0.25">
      <c r="A77" s="53" t="s">
        <v>134</v>
      </c>
      <c r="B77" s="54" t="s">
        <v>135</v>
      </c>
      <c r="C77" s="7" t="s">
        <v>136</v>
      </c>
      <c r="D77" s="8">
        <v>2589.38</v>
      </c>
      <c r="E77" s="8">
        <v>100806.75</v>
      </c>
      <c r="F77" s="20">
        <v>55.74</v>
      </c>
    </row>
    <row r="78" spans="1:6" x14ac:dyDescent="0.25">
      <c r="A78" s="53"/>
      <c r="B78" s="55"/>
      <c r="C78" s="7" t="s">
        <v>137</v>
      </c>
      <c r="D78" s="8">
        <v>134.5</v>
      </c>
      <c r="E78" s="8">
        <v>3425.43</v>
      </c>
      <c r="F78" s="20">
        <v>23.1</v>
      </c>
    </row>
    <row r="79" spans="1:6" x14ac:dyDescent="0.25">
      <c r="A79" s="53"/>
      <c r="B79" s="54" t="s">
        <v>138</v>
      </c>
      <c r="C79" s="7" t="s">
        <v>139</v>
      </c>
      <c r="D79" s="8">
        <v>20611</v>
      </c>
      <c r="E79" s="8">
        <v>15832.900000000001</v>
      </c>
      <c r="F79" s="20">
        <v>0.78</v>
      </c>
    </row>
    <row r="80" spans="1:6" x14ac:dyDescent="0.25">
      <c r="A80" s="53"/>
      <c r="B80" s="56"/>
      <c r="C80" s="7" t="s">
        <v>140</v>
      </c>
      <c r="D80" s="8">
        <v>2861455.75</v>
      </c>
      <c r="E80" s="8">
        <v>154087.66</v>
      </c>
      <c r="F80" s="20">
        <v>6.5000000000000002E-2</v>
      </c>
    </row>
    <row r="81" spans="1:6" x14ac:dyDescent="0.25">
      <c r="A81" s="53"/>
      <c r="B81" s="55"/>
      <c r="C81" s="7" t="s">
        <v>141</v>
      </c>
      <c r="D81" s="8">
        <v>119217</v>
      </c>
      <c r="E81" s="8">
        <v>27933.059999999998</v>
      </c>
      <c r="F81" s="20">
        <v>0.28249999999999997</v>
      </c>
    </row>
    <row r="82" spans="1:6" x14ac:dyDescent="0.25">
      <c r="A82" s="53"/>
      <c r="B82" s="19" t="s">
        <v>143</v>
      </c>
      <c r="C82" s="7" t="s">
        <v>144</v>
      </c>
      <c r="D82" s="8">
        <v>94</v>
      </c>
      <c r="E82" s="8">
        <v>5058.2</v>
      </c>
      <c r="F82" s="20">
        <v>139.65</v>
      </c>
    </row>
    <row r="83" spans="1:6" x14ac:dyDescent="0.25">
      <c r="A83" s="10"/>
      <c r="B83" s="11"/>
      <c r="C83" s="12" t="s">
        <v>191</v>
      </c>
      <c r="D83" s="45">
        <f>SUM(E77:E82)</f>
        <v>307144</v>
      </c>
      <c r="E83" s="45"/>
      <c r="F83" s="45"/>
    </row>
    <row r="84" spans="1:6" x14ac:dyDescent="0.25">
      <c r="A84" s="53" t="s">
        <v>145</v>
      </c>
      <c r="B84" s="54" t="s">
        <v>146</v>
      </c>
      <c r="C84" s="7" t="s">
        <v>147</v>
      </c>
      <c r="D84" s="8">
        <v>1651.47</v>
      </c>
      <c r="E84" s="8">
        <v>51071.69</v>
      </c>
      <c r="F84" s="20">
        <v>32.18</v>
      </c>
    </row>
    <row r="85" spans="1:6" x14ac:dyDescent="0.25">
      <c r="A85" s="53"/>
      <c r="B85" s="56"/>
      <c r="C85" s="7" t="s">
        <v>148</v>
      </c>
      <c r="D85" s="8">
        <v>2629.77</v>
      </c>
      <c r="E85" s="8">
        <v>10065.33</v>
      </c>
      <c r="F85" s="20">
        <v>21.715</v>
      </c>
    </row>
    <row r="86" spans="1:6" x14ac:dyDescent="0.25">
      <c r="A86" s="53"/>
      <c r="B86" s="56"/>
      <c r="C86" s="7" t="s">
        <v>149</v>
      </c>
      <c r="D86" s="8">
        <v>3569.25</v>
      </c>
      <c r="E86" s="8">
        <v>111329.62</v>
      </c>
      <c r="F86" s="20">
        <v>31.633333333333336</v>
      </c>
    </row>
    <row r="87" spans="1:6" x14ac:dyDescent="0.25">
      <c r="A87" s="53"/>
      <c r="B87" s="55"/>
      <c r="C87" s="7" t="s">
        <v>150</v>
      </c>
      <c r="D87" s="8">
        <v>1877.06</v>
      </c>
      <c r="E87" s="8">
        <v>57304.26</v>
      </c>
      <c r="F87" s="20">
        <v>31.676666666666666</v>
      </c>
    </row>
    <row r="88" spans="1:6" x14ac:dyDescent="0.25">
      <c r="A88" s="53"/>
      <c r="B88" s="19" t="s">
        <v>151</v>
      </c>
      <c r="C88" s="7" t="s">
        <v>152</v>
      </c>
      <c r="D88" s="8">
        <v>54.2</v>
      </c>
      <c r="E88" s="8">
        <v>2538.1999999999998</v>
      </c>
      <c r="F88" s="20">
        <v>46.83</v>
      </c>
    </row>
    <row r="89" spans="1:6" x14ac:dyDescent="0.25">
      <c r="A89" s="53"/>
      <c r="B89" s="19" t="s">
        <v>153</v>
      </c>
      <c r="C89" s="7" t="s">
        <v>154</v>
      </c>
      <c r="D89" s="8">
        <v>15618.25</v>
      </c>
      <c r="E89" s="8">
        <v>474428.22</v>
      </c>
      <c r="F89" s="20">
        <v>33.135000000000005</v>
      </c>
    </row>
    <row r="90" spans="1:6" x14ac:dyDescent="0.25">
      <c r="A90" s="53"/>
      <c r="B90" s="54" t="s">
        <v>155</v>
      </c>
      <c r="C90" s="7" t="s">
        <v>156</v>
      </c>
      <c r="D90" s="8">
        <v>6.5</v>
      </c>
      <c r="E90" s="8">
        <v>128.78</v>
      </c>
      <c r="F90" s="20">
        <v>19.809999999999999</v>
      </c>
    </row>
    <row r="91" spans="1:6" x14ac:dyDescent="0.25">
      <c r="A91" s="53"/>
      <c r="B91" s="56"/>
      <c r="C91" s="7" t="s">
        <v>157</v>
      </c>
      <c r="D91" s="8">
        <v>142.75</v>
      </c>
      <c r="E91" s="8">
        <v>7284.6200000000008</v>
      </c>
      <c r="F91" s="20">
        <v>180.72499999999999</v>
      </c>
    </row>
    <row r="92" spans="1:6" x14ac:dyDescent="0.25">
      <c r="A92" s="53"/>
      <c r="B92" s="56"/>
      <c r="C92" s="7" t="s">
        <v>158</v>
      </c>
      <c r="D92" s="8">
        <v>769.19</v>
      </c>
      <c r="E92" s="8">
        <v>25741.710000000003</v>
      </c>
      <c r="F92" s="20">
        <v>41.606666666666662</v>
      </c>
    </row>
    <row r="93" spans="1:6" x14ac:dyDescent="0.25">
      <c r="A93" s="53"/>
      <c r="B93" s="56"/>
      <c r="C93" s="7" t="s">
        <v>159</v>
      </c>
      <c r="D93" s="8">
        <v>557.5</v>
      </c>
      <c r="E93" s="8">
        <v>25916.5</v>
      </c>
      <c r="F93" s="20">
        <v>74.164999999999992</v>
      </c>
    </row>
    <row r="94" spans="1:6" x14ac:dyDescent="0.25">
      <c r="A94" s="53"/>
      <c r="B94" s="55"/>
      <c r="C94" s="7" t="s">
        <v>160</v>
      </c>
      <c r="D94" s="8">
        <v>220</v>
      </c>
      <c r="E94" s="8">
        <v>7340.46</v>
      </c>
      <c r="F94" s="20">
        <v>30.183333333333334</v>
      </c>
    </row>
    <row r="95" spans="1:6" x14ac:dyDescent="0.25">
      <c r="A95" s="10"/>
      <c r="B95" s="11"/>
      <c r="C95" s="12" t="s">
        <v>192</v>
      </c>
      <c r="D95" s="45">
        <f>SUM(E84:E94)</f>
        <v>773149.39</v>
      </c>
      <c r="E95" s="45"/>
      <c r="F95" s="45"/>
    </row>
    <row r="96" spans="1:6" ht="15.75" x14ac:dyDescent="0.25">
      <c r="A96" s="14" t="s">
        <v>161</v>
      </c>
      <c r="B96" s="15"/>
      <c r="C96" s="16"/>
      <c r="D96" s="50">
        <f>D95+D83+D76+D42+D37+D28+D17+D7+D3</f>
        <v>4968448.6500000004</v>
      </c>
      <c r="E96" s="51"/>
      <c r="F96" s="52"/>
    </row>
  </sheetData>
  <sortState ref="B43:F75">
    <sortCondition ref="C43:C75"/>
  </sortState>
  <mergeCells count="40">
    <mergeCell ref="B35:B36"/>
    <mergeCell ref="B33:B34"/>
    <mergeCell ref="B30:B31"/>
    <mergeCell ref="B26:B27"/>
    <mergeCell ref="B23:B24"/>
    <mergeCell ref="A84:A94"/>
    <mergeCell ref="A43:A75"/>
    <mergeCell ref="B13:B16"/>
    <mergeCell ref="B8:B11"/>
    <mergeCell ref="B4:B5"/>
    <mergeCell ref="B90:B94"/>
    <mergeCell ref="B84:B87"/>
    <mergeCell ref="B79:B81"/>
    <mergeCell ref="B77:B78"/>
    <mergeCell ref="B71:B75"/>
    <mergeCell ref="B68:B69"/>
    <mergeCell ref="B66:B67"/>
    <mergeCell ref="B56:B63"/>
    <mergeCell ref="B50:B53"/>
    <mergeCell ref="B44:B49"/>
    <mergeCell ref="B38:B41"/>
    <mergeCell ref="A38:A41"/>
    <mergeCell ref="A77:A82"/>
    <mergeCell ref="A4:A6"/>
    <mergeCell ref="A8:A16"/>
    <mergeCell ref="A29:A36"/>
    <mergeCell ref="A18:A27"/>
    <mergeCell ref="A1:C1"/>
    <mergeCell ref="D3:F3"/>
    <mergeCell ref="D7:F7"/>
    <mergeCell ref="D17:F17"/>
    <mergeCell ref="D28:F28"/>
    <mergeCell ref="B21:B22"/>
    <mergeCell ref="B19:B20"/>
    <mergeCell ref="D96:F96"/>
    <mergeCell ref="D37:F37"/>
    <mergeCell ref="D42:F42"/>
    <mergeCell ref="D76:F76"/>
    <mergeCell ref="D83:F83"/>
    <mergeCell ref="D95:F95"/>
  </mergeCells>
  <pageMargins left="0.7" right="0.7" top="0.75" bottom="0.75" header="0.3" footer="0.3"/>
  <pageSetup paperSize="8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opLeftCell="A31" workbookViewId="0">
      <selection activeCell="D62" sqref="D62:F62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49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168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282880.88999999996</v>
      </c>
      <c r="F2" s="8"/>
    </row>
    <row r="3" spans="1:6" x14ac:dyDescent="0.25">
      <c r="A3" s="10"/>
      <c r="B3" s="18"/>
      <c r="C3" s="12" t="s">
        <v>184</v>
      </c>
      <c r="D3" s="45">
        <f>SUM(E2:E2)</f>
        <v>282880.88999999996</v>
      </c>
      <c r="E3" s="45"/>
      <c r="F3" s="45"/>
    </row>
    <row r="4" spans="1:6" x14ac:dyDescent="0.25">
      <c r="A4" s="53" t="s">
        <v>2</v>
      </c>
      <c r="B4" s="6" t="s">
        <v>3</v>
      </c>
      <c r="C4" s="6" t="s">
        <v>6</v>
      </c>
      <c r="D4" s="8">
        <v>37.5</v>
      </c>
      <c r="E4" s="8">
        <v>22419.66</v>
      </c>
      <c r="F4" s="8">
        <v>597.86</v>
      </c>
    </row>
    <row r="5" spans="1:6" x14ac:dyDescent="0.25">
      <c r="A5" s="53"/>
      <c r="B5" s="6" t="s">
        <v>7</v>
      </c>
      <c r="C5" s="6" t="s">
        <v>8</v>
      </c>
      <c r="D5" s="8">
        <v>102350</v>
      </c>
      <c r="E5" s="8">
        <v>25401.38</v>
      </c>
      <c r="F5" s="8">
        <v>0.25</v>
      </c>
    </row>
    <row r="6" spans="1:6" x14ac:dyDescent="0.25">
      <c r="A6" s="10"/>
      <c r="B6" s="11"/>
      <c r="C6" s="12" t="s">
        <v>185</v>
      </c>
      <c r="D6" s="45">
        <f>SUM(E4:E5)</f>
        <v>47821.04</v>
      </c>
      <c r="E6" s="45"/>
      <c r="F6" s="45"/>
    </row>
    <row r="7" spans="1:6" x14ac:dyDescent="0.25">
      <c r="A7" s="53" t="s">
        <v>9</v>
      </c>
      <c r="B7" s="38" t="s">
        <v>10</v>
      </c>
      <c r="C7" s="6" t="s">
        <v>11</v>
      </c>
      <c r="D7" s="33" t="s">
        <v>193</v>
      </c>
      <c r="E7" s="8">
        <v>164.06</v>
      </c>
      <c r="F7" s="33" t="s">
        <v>193</v>
      </c>
    </row>
    <row r="8" spans="1:6" x14ac:dyDescent="0.25">
      <c r="A8" s="53"/>
      <c r="B8" s="39"/>
      <c r="C8" s="6" t="s">
        <v>12</v>
      </c>
      <c r="D8" s="8">
        <v>15</v>
      </c>
      <c r="E8" s="8">
        <v>2835.55</v>
      </c>
      <c r="F8" s="8">
        <v>189.04</v>
      </c>
    </row>
    <row r="9" spans="1:6" x14ac:dyDescent="0.25">
      <c r="A9" s="53"/>
      <c r="B9" s="39"/>
      <c r="C9" s="6" t="s">
        <v>13</v>
      </c>
      <c r="D9" s="8">
        <v>72</v>
      </c>
      <c r="E9" s="8">
        <v>11052.68</v>
      </c>
      <c r="F9" s="8">
        <v>153.51</v>
      </c>
    </row>
    <row r="10" spans="1:6" x14ac:dyDescent="0.25">
      <c r="A10" s="53"/>
      <c r="B10" s="39"/>
      <c r="C10" s="6" t="s">
        <v>14</v>
      </c>
      <c r="D10" s="33" t="s">
        <v>193</v>
      </c>
      <c r="E10" s="8">
        <v>2168.13</v>
      </c>
      <c r="F10" s="33" t="s">
        <v>193</v>
      </c>
    </row>
    <row r="11" spans="1:6" x14ac:dyDescent="0.25">
      <c r="A11" s="53"/>
      <c r="B11" s="40"/>
      <c r="C11" s="6" t="s">
        <v>15</v>
      </c>
      <c r="D11" s="8">
        <v>3</v>
      </c>
      <c r="E11" s="8">
        <v>54876.36</v>
      </c>
      <c r="F11" s="8">
        <v>18292.12</v>
      </c>
    </row>
    <row r="12" spans="1:6" x14ac:dyDescent="0.25">
      <c r="A12" s="53"/>
      <c r="B12" s="6" t="s">
        <v>16</v>
      </c>
      <c r="C12" s="6" t="s">
        <v>17</v>
      </c>
      <c r="D12" s="8">
        <v>3</v>
      </c>
      <c r="E12" s="8">
        <v>418</v>
      </c>
      <c r="F12" s="8">
        <v>139.33000000000001</v>
      </c>
    </row>
    <row r="13" spans="1:6" x14ac:dyDescent="0.25">
      <c r="A13" s="53"/>
      <c r="B13" s="38" t="s">
        <v>23</v>
      </c>
      <c r="C13" s="6" t="s">
        <v>24</v>
      </c>
      <c r="D13" s="8">
        <v>57.5</v>
      </c>
      <c r="E13" s="8">
        <v>11315.58</v>
      </c>
      <c r="F13" s="8">
        <v>196.79</v>
      </c>
    </row>
    <row r="14" spans="1:6" x14ac:dyDescent="0.25">
      <c r="A14" s="53"/>
      <c r="B14" s="39"/>
      <c r="C14" s="6" t="s">
        <v>25</v>
      </c>
      <c r="D14" s="8">
        <v>2209.5</v>
      </c>
      <c r="E14" s="8">
        <v>295874.40999999997</v>
      </c>
      <c r="F14" s="8">
        <v>133.91</v>
      </c>
    </row>
    <row r="15" spans="1:6" x14ac:dyDescent="0.25">
      <c r="A15" s="53"/>
      <c r="B15" s="39"/>
      <c r="C15" s="6" t="s">
        <v>26</v>
      </c>
      <c r="D15" s="8">
        <v>42</v>
      </c>
      <c r="E15" s="8">
        <v>6644.71</v>
      </c>
      <c r="F15" s="8">
        <v>158.21</v>
      </c>
    </row>
    <row r="16" spans="1:6" x14ac:dyDescent="0.25">
      <c r="A16" s="53"/>
      <c r="B16" s="40"/>
      <c r="C16" s="6" t="s">
        <v>27</v>
      </c>
      <c r="D16" s="8">
        <v>1552</v>
      </c>
      <c r="E16" s="8">
        <v>78630.41</v>
      </c>
      <c r="F16" s="8">
        <v>50.66</v>
      </c>
    </row>
    <row r="17" spans="1:6" x14ac:dyDescent="0.25">
      <c r="A17" s="10"/>
      <c r="B17" s="11"/>
      <c r="C17" s="12" t="s">
        <v>186</v>
      </c>
      <c r="D17" s="45">
        <f>SUM(E7:E16)</f>
        <v>463979.89</v>
      </c>
      <c r="E17" s="45"/>
      <c r="F17" s="45"/>
    </row>
    <row r="18" spans="1:6" x14ac:dyDescent="0.25">
      <c r="A18" s="53" t="s">
        <v>28</v>
      </c>
      <c r="B18" s="38" t="s">
        <v>29</v>
      </c>
      <c r="C18" s="6" t="s">
        <v>30</v>
      </c>
      <c r="D18" s="33" t="s">
        <v>193</v>
      </c>
      <c r="E18" s="8">
        <v>122.57</v>
      </c>
      <c r="F18" s="33" t="s">
        <v>193</v>
      </c>
    </row>
    <row r="19" spans="1:6" x14ac:dyDescent="0.25">
      <c r="A19" s="53"/>
      <c r="B19" s="40"/>
      <c r="C19" s="6" t="s">
        <v>31</v>
      </c>
      <c r="D19" s="8">
        <v>68</v>
      </c>
      <c r="E19" s="8">
        <v>69612.350000000006</v>
      </c>
      <c r="F19" s="8">
        <v>1023.71</v>
      </c>
    </row>
    <row r="20" spans="1:6" x14ac:dyDescent="0.25">
      <c r="A20" s="53"/>
      <c r="B20" s="38" t="s">
        <v>32</v>
      </c>
      <c r="C20" s="6" t="s">
        <v>33</v>
      </c>
      <c r="D20" s="8">
        <v>160</v>
      </c>
      <c r="E20" s="8">
        <v>2737.15</v>
      </c>
      <c r="F20" s="8">
        <v>17.11</v>
      </c>
    </row>
    <row r="21" spans="1:6" x14ac:dyDescent="0.25">
      <c r="A21" s="53"/>
      <c r="B21" s="40"/>
      <c r="C21" s="6" t="s">
        <v>34</v>
      </c>
      <c r="D21" s="8">
        <v>964</v>
      </c>
      <c r="E21" s="8">
        <v>30225.07</v>
      </c>
      <c r="F21" s="8">
        <v>31.35</v>
      </c>
    </row>
    <row r="22" spans="1:6" x14ac:dyDescent="0.25">
      <c r="A22" s="53"/>
      <c r="B22" s="6" t="s">
        <v>42</v>
      </c>
      <c r="C22" s="6" t="s">
        <v>43</v>
      </c>
      <c r="D22" s="8">
        <v>23</v>
      </c>
      <c r="E22" s="8">
        <v>5569.04</v>
      </c>
      <c r="F22" s="8">
        <v>242.13</v>
      </c>
    </row>
    <row r="23" spans="1:6" x14ac:dyDescent="0.25">
      <c r="A23" s="53"/>
      <c r="B23" s="6" t="s">
        <v>44</v>
      </c>
      <c r="C23" s="6" t="s">
        <v>45</v>
      </c>
      <c r="D23" s="8">
        <v>6</v>
      </c>
      <c r="E23" s="8">
        <v>840.94</v>
      </c>
      <c r="F23" s="8">
        <v>140.16</v>
      </c>
    </row>
    <row r="24" spans="1:6" x14ac:dyDescent="0.25">
      <c r="A24" s="10"/>
      <c r="B24" s="11"/>
      <c r="C24" s="12" t="s">
        <v>187</v>
      </c>
      <c r="D24" s="45">
        <f>SUM(E18:E23)</f>
        <v>109107.12000000001</v>
      </c>
      <c r="E24" s="45"/>
      <c r="F24" s="45"/>
    </row>
    <row r="25" spans="1:6" x14ac:dyDescent="0.25">
      <c r="A25" s="53" t="s">
        <v>47</v>
      </c>
      <c r="B25" s="38" t="s">
        <v>48</v>
      </c>
      <c r="C25" s="6" t="s">
        <v>49</v>
      </c>
      <c r="D25" s="8">
        <v>127</v>
      </c>
      <c r="E25" s="8">
        <v>14086.46</v>
      </c>
      <c r="F25" s="8">
        <v>110.92</v>
      </c>
    </row>
    <row r="26" spans="1:6" x14ac:dyDescent="0.25">
      <c r="A26" s="53"/>
      <c r="B26" s="40"/>
      <c r="C26" s="6" t="s">
        <v>50</v>
      </c>
      <c r="D26" s="8">
        <v>1</v>
      </c>
      <c r="E26" s="8">
        <v>2398.11</v>
      </c>
      <c r="F26" s="8">
        <v>2398.11</v>
      </c>
    </row>
    <row r="27" spans="1:6" x14ac:dyDescent="0.25">
      <c r="A27" s="53"/>
      <c r="B27" s="6" t="s">
        <v>52</v>
      </c>
      <c r="C27" s="6" t="s">
        <v>53</v>
      </c>
      <c r="D27" s="8">
        <v>388590</v>
      </c>
      <c r="E27" s="8">
        <v>92153.02</v>
      </c>
      <c r="F27" s="8">
        <v>0.24</v>
      </c>
    </row>
    <row r="28" spans="1:6" x14ac:dyDescent="0.25">
      <c r="A28" s="53"/>
      <c r="B28" s="6" t="s">
        <v>58</v>
      </c>
      <c r="C28" s="6" t="s">
        <v>59</v>
      </c>
      <c r="D28" s="8">
        <v>92504</v>
      </c>
      <c r="E28" s="8">
        <v>53523.98</v>
      </c>
      <c r="F28" s="8">
        <v>0.57999999999999996</v>
      </c>
    </row>
    <row r="29" spans="1:6" x14ac:dyDescent="0.25">
      <c r="A29" s="53"/>
      <c r="B29" s="6" t="s">
        <v>61</v>
      </c>
      <c r="C29" s="6" t="s">
        <v>65</v>
      </c>
      <c r="D29" s="8">
        <v>11</v>
      </c>
      <c r="E29" s="8">
        <v>968.54</v>
      </c>
      <c r="F29" s="8">
        <v>88.05</v>
      </c>
    </row>
    <row r="30" spans="1:6" x14ac:dyDescent="0.25">
      <c r="A30" s="53"/>
      <c r="B30" s="6" t="s">
        <v>66</v>
      </c>
      <c r="C30" s="6" t="s">
        <v>68</v>
      </c>
      <c r="D30" s="33" t="s">
        <v>193</v>
      </c>
      <c r="E30" s="8">
        <v>1814.91</v>
      </c>
      <c r="F30" s="33" t="s">
        <v>193</v>
      </c>
    </row>
    <row r="31" spans="1:6" x14ac:dyDescent="0.25">
      <c r="A31" s="10"/>
      <c r="B31" s="11"/>
      <c r="C31" s="12" t="s">
        <v>188</v>
      </c>
      <c r="D31" s="45">
        <f>SUM(E25:E30)</f>
        <v>164945.02000000002</v>
      </c>
      <c r="E31" s="45"/>
      <c r="F31" s="45"/>
    </row>
    <row r="32" spans="1:6" x14ac:dyDescent="0.25">
      <c r="A32" s="53" t="s">
        <v>69</v>
      </c>
      <c r="B32" s="38" t="s">
        <v>70</v>
      </c>
      <c r="C32" s="6" t="s">
        <v>71</v>
      </c>
      <c r="D32" s="8">
        <v>40</v>
      </c>
      <c r="E32" s="8">
        <v>4646.45</v>
      </c>
      <c r="F32" s="8">
        <v>116.16</v>
      </c>
    </row>
    <row r="33" spans="1:6" x14ac:dyDescent="0.25">
      <c r="A33" s="53"/>
      <c r="B33" s="39"/>
      <c r="C33" s="6" t="s">
        <v>73</v>
      </c>
      <c r="D33" s="8">
        <v>6</v>
      </c>
      <c r="E33" s="8">
        <v>1084.43</v>
      </c>
      <c r="F33" s="8">
        <v>180.74</v>
      </c>
    </row>
    <row r="34" spans="1:6" x14ac:dyDescent="0.25">
      <c r="A34" s="53"/>
      <c r="B34" s="39"/>
      <c r="C34" s="6" t="s">
        <v>74</v>
      </c>
      <c r="D34" s="8">
        <v>18.5</v>
      </c>
      <c r="E34" s="8">
        <v>1497.04</v>
      </c>
      <c r="F34" s="8">
        <v>80.92</v>
      </c>
    </row>
    <row r="35" spans="1:6" x14ac:dyDescent="0.25">
      <c r="A35" s="53"/>
      <c r="B35" s="39"/>
      <c r="C35" s="6" t="s">
        <v>75</v>
      </c>
      <c r="D35" s="8">
        <v>52.5</v>
      </c>
      <c r="E35" s="8">
        <v>3344</v>
      </c>
      <c r="F35" s="8">
        <v>63.7</v>
      </c>
    </row>
    <row r="36" spans="1:6" x14ac:dyDescent="0.25">
      <c r="A36" s="53"/>
      <c r="B36" s="40"/>
      <c r="C36" s="6" t="s">
        <v>77</v>
      </c>
      <c r="D36" s="33" t="s">
        <v>193</v>
      </c>
      <c r="E36" s="8">
        <v>50.48</v>
      </c>
      <c r="F36" s="33" t="s">
        <v>193</v>
      </c>
    </row>
    <row r="37" spans="1:6" x14ac:dyDescent="0.25">
      <c r="A37" s="10"/>
      <c r="B37" s="11"/>
      <c r="C37" s="12" t="s">
        <v>189</v>
      </c>
      <c r="D37" s="45">
        <f>SUM(E32:E36)</f>
        <v>10622.4</v>
      </c>
      <c r="E37" s="45"/>
      <c r="F37" s="45"/>
    </row>
    <row r="38" spans="1:6" x14ac:dyDescent="0.25">
      <c r="A38" s="53" t="s">
        <v>79</v>
      </c>
      <c r="B38" s="23" t="s">
        <v>82</v>
      </c>
      <c r="C38" s="6" t="s">
        <v>83</v>
      </c>
      <c r="D38" s="8">
        <v>2098.5</v>
      </c>
      <c r="E38" s="8">
        <v>274754.74</v>
      </c>
      <c r="F38" s="8">
        <v>130.93</v>
      </c>
    </row>
    <row r="39" spans="1:6" x14ac:dyDescent="0.25">
      <c r="A39" s="53"/>
      <c r="B39" s="26" t="s">
        <v>93</v>
      </c>
      <c r="C39" s="6" t="s">
        <v>94</v>
      </c>
      <c r="D39" s="8">
        <v>9</v>
      </c>
      <c r="E39" s="8">
        <v>1019.07</v>
      </c>
      <c r="F39" s="8">
        <v>113.23</v>
      </c>
    </row>
    <row r="40" spans="1:6" x14ac:dyDescent="0.25">
      <c r="A40" s="53"/>
      <c r="B40" s="24"/>
      <c r="C40" s="6" t="s">
        <v>84</v>
      </c>
      <c r="D40" s="8">
        <v>11</v>
      </c>
      <c r="E40" s="8">
        <v>1220.24</v>
      </c>
      <c r="F40" s="8">
        <v>110.93</v>
      </c>
    </row>
    <row r="41" spans="1:6" x14ac:dyDescent="0.25">
      <c r="A41" s="53"/>
      <c r="B41" s="25"/>
      <c r="C41" s="6" t="s">
        <v>85</v>
      </c>
      <c r="D41" s="8">
        <v>2</v>
      </c>
      <c r="E41" s="8">
        <v>280.10000000000002</v>
      </c>
      <c r="F41" s="8">
        <v>140.05000000000001</v>
      </c>
    </row>
    <row r="42" spans="1:6" x14ac:dyDescent="0.25">
      <c r="A42" s="53"/>
      <c r="B42" s="27"/>
      <c r="C42" s="6" t="s">
        <v>86</v>
      </c>
      <c r="D42" s="8">
        <v>132</v>
      </c>
      <c r="E42" s="8">
        <v>18657.72</v>
      </c>
      <c r="F42" s="8">
        <v>141.35</v>
      </c>
    </row>
    <row r="43" spans="1:6" x14ac:dyDescent="0.25">
      <c r="A43" s="10"/>
      <c r="B43" s="11"/>
      <c r="C43" s="12" t="s">
        <v>190</v>
      </c>
      <c r="D43" s="45">
        <f>SUM(E38:E42)</f>
        <v>295931.87</v>
      </c>
      <c r="E43" s="45"/>
      <c r="F43" s="45"/>
    </row>
    <row r="44" spans="1:6" x14ac:dyDescent="0.25">
      <c r="A44" s="53" t="s">
        <v>134</v>
      </c>
      <c r="B44" s="38" t="s">
        <v>135</v>
      </c>
      <c r="C44" s="6" t="s">
        <v>136</v>
      </c>
      <c r="D44" s="8">
        <v>3313.5</v>
      </c>
      <c r="E44" s="8">
        <v>166817</v>
      </c>
      <c r="F44" s="8">
        <v>50.31</v>
      </c>
    </row>
    <row r="45" spans="1:6" x14ac:dyDescent="0.25">
      <c r="A45" s="53"/>
      <c r="B45" s="40"/>
      <c r="C45" s="6" t="s">
        <v>137</v>
      </c>
      <c r="D45" s="8">
        <v>134</v>
      </c>
      <c r="E45" s="8">
        <v>7979.06</v>
      </c>
      <c r="F45" s="8">
        <v>59.55</v>
      </c>
    </row>
    <row r="46" spans="1:6" x14ac:dyDescent="0.25">
      <c r="A46" s="53"/>
      <c r="B46" s="38" t="s">
        <v>138</v>
      </c>
      <c r="C46" s="6" t="s">
        <v>139</v>
      </c>
      <c r="D46" s="8">
        <v>179017</v>
      </c>
      <c r="E46" s="8">
        <v>37962.949999999997</v>
      </c>
      <c r="F46" s="8">
        <v>0.21</v>
      </c>
    </row>
    <row r="47" spans="1:6" x14ac:dyDescent="0.25">
      <c r="A47" s="53"/>
      <c r="B47" s="39"/>
      <c r="C47" s="6" t="s">
        <v>140</v>
      </c>
      <c r="D47" s="8">
        <v>3269900</v>
      </c>
      <c r="E47" s="8">
        <v>212166.06999999998</v>
      </c>
      <c r="F47" s="8">
        <v>0.06</v>
      </c>
    </row>
    <row r="48" spans="1:6" x14ac:dyDescent="0.25">
      <c r="A48" s="53"/>
      <c r="B48" s="39"/>
      <c r="C48" s="6" t="s">
        <v>141</v>
      </c>
      <c r="D48" s="8">
        <v>196911</v>
      </c>
      <c r="E48" s="8">
        <v>132134.95000000001</v>
      </c>
      <c r="F48" s="8">
        <v>0.67</v>
      </c>
    </row>
    <row r="49" spans="1:6" x14ac:dyDescent="0.25">
      <c r="A49" s="53"/>
      <c r="B49" s="40"/>
      <c r="C49" s="6" t="s">
        <v>142</v>
      </c>
      <c r="D49" s="8">
        <v>61207</v>
      </c>
      <c r="E49" s="8">
        <v>11528.63</v>
      </c>
      <c r="F49" s="8">
        <v>0.19</v>
      </c>
    </row>
    <row r="50" spans="1:6" x14ac:dyDescent="0.25">
      <c r="A50" s="53"/>
      <c r="B50" s="6" t="s">
        <v>143</v>
      </c>
      <c r="C50" s="6" t="s">
        <v>144</v>
      </c>
      <c r="D50" s="8">
        <v>135</v>
      </c>
      <c r="E50" s="8">
        <v>27021.85</v>
      </c>
      <c r="F50" s="8">
        <v>200.16</v>
      </c>
    </row>
    <row r="51" spans="1:6" x14ac:dyDescent="0.25">
      <c r="A51" s="10"/>
      <c r="B51" s="11"/>
      <c r="C51" s="12" t="s">
        <v>191</v>
      </c>
      <c r="D51" s="45">
        <f>SUM(E44:E50)</f>
        <v>595610.51</v>
      </c>
      <c r="E51" s="45"/>
      <c r="F51" s="45"/>
    </row>
    <row r="52" spans="1:6" x14ac:dyDescent="0.25">
      <c r="A52" s="53" t="s">
        <v>145</v>
      </c>
      <c r="B52" s="38" t="s">
        <v>146</v>
      </c>
      <c r="C52" s="6" t="s">
        <v>147</v>
      </c>
      <c r="D52" s="8">
        <v>58.75</v>
      </c>
      <c r="E52" s="8">
        <v>2246.92</v>
      </c>
      <c r="F52" s="8">
        <v>38.25</v>
      </c>
    </row>
    <row r="53" spans="1:6" x14ac:dyDescent="0.25">
      <c r="A53" s="53"/>
      <c r="B53" s="39"/>
      <c r="C53" s="6" t="s">
        <v>148</v>
      </c>
      <c r="D53" s="8">
        <v>47</v>
      </c>
      <c r="E53" s="8">
        <v>8046.16</v>
      </c>
      <c r="F53" s="8">
        <v>171.19</v>
      </c>
    </row>
    <row r="54" spans="1:6" x14ac:dyDescent="0.25">
      <c r="A54" s="53"/>
      <c r="B54" s="39"/>
      <c r="C54" s="6" t="s">
        <v>149</v>
      </c>
      <c r="D54" s="8">
        <v>861.5</v>
      </c>
      <c r="E54" s="8">
        <v>177411.7</v>
      </c>
      <c r="F54" s="8">
        <v>205.93</v>
      </c>
    </row>
    <row r="55" spans="1:6" x14ac:dyDescent="0.25">
      <c r="A55" s="53"/>
      <c r="B55" s="40"/>
      <c r="C55" s="6" t="s">
        <v>150</v>
      </c>
      <c r="D55" s="8">
        <v>98</v>
      </c>
      <c r="E55" s="8">
        <v>11250.86</v>
      </c>
      <c r="F55" s="8">
        <v>114.8</v>
      </c>
    </row>
    <row r="56" spans="1:6" x14ac:dyDescent="0.25">
      <c r="A56" s="53"/>
      <c r="B56" s="6" t="s">
        <v>151</v>
      </c>
      <c r="C56" s="6" t="s">
        <v>152</v>
      </c>
      <c r="D56" s="8">
        <v>267</v>
      </c>
      <c r="E56" s="8">
        <v>19697.39</v>
      </c>
      <c r="F56" s="8">
        <v>73.77</v>
      </c>
    </row>
    <row r="57" spans="1:6" x14ac:dyDescent="0.25">
      <c r="A57" s="53"/>
      <c r="B57" s="6" t="s">
        <v>153</v>
      </c>
      <c r="C57" s="6" t="s">
        <v>154</v>
      </c>
      <c r="D57" s="8">
        <v>8084</v>
      </c>
      <c r="E57" s="8">
        <v>624448.53</v>
      </c>
      <c r="F57" s="8">
        <v>77.239999999999995</v>
      </c>
    </row>
    <row r="58" spans="1:6" x14ac:dyDescent="0.25">
      <c r="A58" s="53"/>
      <c r="B58" s="38" t="s">
        <v>155</v>
      </c>
      <c r="C58" s="6" t="s">
        <v>157</v>
      </c>
      <c r="D58" s="33" t="s">
        <v>193</v>
      </c>
      <c r="E58" s="8">
        <v>3135.69</v>
      </c>
      <c r="F58" s="33" t="s">
        <v>193</v>
      </c>
    </row>
    <row r="59" spans="1:6" x14ac:dyDescent="0.25">
      <c r="A59" s="53"/>
      <c r="B59" s="39"/>
      <c r="C59" s="6" t="s">
        <v>158</v>
      </c>
      <c r="D59" s="8">
        <v>43.5</v>
      </c>
      <c r="E59" s="8">
        <v>21756.13</v>
      </c>
      <c r="F59" s="8">
        <v>500.14</v>
      </c>
    </row>
    <row r="60" spans="1:6" x14ac:dyDescent="0.25">
      <c r="A60" s="53"/>
      <c r="B60" s="40"/>
      <c r="C60" s="6" t="s">
        <v>159</v>
      </c>
      <c r="D60" s="8">
        <v>29</v>
      </c>
      <c r="E60" s="8">
        <v>15107.73</v>
      </c>
      <c r="F60" s="8">
        <v>520.96</v>
      </c>
    </row>
    <row r="61" spans="1:6" x14ac:dyDescent="0.25">
      <c r="A61" s="10"/>
      <c r="B61" s="11"/>
      <c r="C61" s="12" t="s">
        <v>192</v>
      </c>
      <c r="D61" s="45">
        <f>SUM(E52:E60)</f>
        <v>883101.11</v>
      </c>
      <c r="E61" s="45"/>
      <c r="F61" s="45"/>
    </row>
    <row r="62" spans="1:6" ht="15.75" x14ac:dyDescent="0.25">
      <c r="A62" s="14" t="s">
        <v>161</v>
      </c>
      <c r="B62" s="15"/>
      <c r="C62" s="16"/>
      <c r="D62" s="50">
        <f>D61+D51+D43+D37+D31+D24+D17+D6+D3</f>
        <v>2853999.8500000006</v>
      </c>
      <c r="E62" s="51"/>
      <c r="F62" s="52"/>
    </row>
  </sheetData>
  <sortState ref="B38:F42">
    <sortCondition ref="B38:B42"/>
  </sortState>
  <mergeCells count="29">
    <mergeCell ref="B58:B60"/>
    <mergeCell ref="A25:A30"/>
    <mergeCell ref="A18:A23"/>
    <mergeCell ref="A7:A16"/>
    <mergeCell ref="A4:A5"/>
    <mergeCell ref="B52:B55"/>
    <mergeCell ref="B46:B49"/>
    <mergeCell ref="B44:B45"/>
    <mergeCell ref="B32:B36"/>
    <mergeCell ref="B25:B26"/>
    <mergeCell ref="B20:B21"/>
    <mergeCell ref="B18:B19"/>
    <mergeCell ref="B13:B16"/>
    <mergeCell ref="B7:B11"/>
    <mergeCell ref="A52:A60"/>
    <mergeCell ref="A44:A50"/>
    <mergeCell ref="A38:A42"/>
    <mergeCell ref="A32:A36"/>
    <mergeCell ref="A1:C1"/>
    <mergeCell ref="D3:F3"/>
    <mergeCell ref="D6:F6"/>
    <mergeCell ref="D17:F17"/>
    <mergeCell ref="D24:F24"/>
    <mergeCell ref="D62:F62"/>
    <mergeCell ref="D31:F31"/>
    <mergeCell ref="D37:F37"/>
    <mergeCell ref="D43:F43"/>
    <mergeCell ref="D51:F51"/>
    <mergeCell ref="D61:F61"/>
  </mergeCells>
  <pageMargins left="0.7" right="0.7" top="0.75" bottom="0.75" header="0.3" footer="0.3"/>
  <pageSetup paperSize="9" scale="4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activeCell="B81" sqref="B81"/>
    </sheetView>
  </sheetViews>
  <sheetFormatPr defaultRowHeight="15" x14ac:dyDescent="0.25"/>
  <cols>
    <col min="1" max="1" width="34.7109375" bestFit="1" customWidth="1"/>
    <col min="2" max="2" width="45.140625" bestFit="1" customWidth="1"/>
    <col min="3" max="3" width="49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169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322827.71000000002</v>
      </c>
      <c r="F2" s="8"/>
    </row>
    <row r="3" spans="1:6" x14ac:dyDescent="0.25">
      <c r="A3" s="10"/>
      <c r="B3" s="18"/>
      <c r="C3" s="12" t="s">
        <v>184</v>
      </c>
      <c r="D3" s="45">
        <f>SUM(E2:E2)</f>
        <v>322827.71000000002</v>
      </c>
      <c r="E3" s="45"/>
      <c r="F3" s="45"/>
    </row>
    <row r="4" spans="1:6" x14ac:dyDescent="0.25">
      <c r="A4" s="53" t="s">
        <v>2</v>
      </c>
      <c r="B4" s="57" t="s">
        <v>3</v>
      </c>
      <c r="C4" s="6" t="s">
        <v>4</v>
      </c>
      <c r="D4" s="8">
        <v>158</v>
      </c>
      <c r="E4" s="8">
        <v>37418.03</v>
      </c>
      <c r="F4" s="8">
        <v>244.64000000000001</v>
      </c>
    </row>
    <row r="5" spans="1:6" x14ac:dyDescent="0.25">
      <c r="A5" s="53"/>
      <c r="B5" s="57"/>
      <c r="C5" s="6" t="s">
        <v>6</v>
      </c>
      <c r="D5" s="8">
        <v>220.5</v>
      </c>
      <c r="E5" s="8">
        <v>70290.77</v>
      </c>
      <c r="F5" s="8">
        <v>343.64</v>
      </c>
    </row>
    <row r="6" spans="1:6" x14ac:dyDescent="0.25">
      <c r="A6" s="53"/>
      <c r="B6" s="6" t="s">
        <v>7</v>
      </c>
      <c r="C6" s="6" t="s">
        <v>8</v>
      </c>
      <c r="D6" s="8">
        <v>2071305</v>
      </c>
      <c r="E6" s="8">
        <v>147988.86000000002</v>
      </c>
      <c r="F6" s="8">
        <v>0.12333333333333334</v>
      </c>
    </row>
    <row r="7" spans="1:6" x14ac:dyDescent="0.25">
      <c r="A7" s="10"/>
      <c r="B7" s="11"/>
      <c r="C7" s="12" t="s">
        <v>185</v>
      </c>
      <c r="D7" s="45">
        <f>SUM(E4:E6)</f>
        <v>255697.66000000003</v>
      </c>
      <c r="E7" s="45"/>
      <c r="F7" s="45"/>
    </row>
    <row r="8" spans="1:6" x14ac:dyDescent="0.25">
      <c r="A8" s="53" t="s">
        <v>9</v>
      </c>
      <c r="B8" s="57" t="s">
        <v>10</v>
      </c>
      <c r="C8" s="6" t="s">
        <v>11</v>
      </c>
      <c r="D8" s="8">
        <v>408</v>
      </c>
      <c r="E8" s="8">
        <v>3728.8</v>
      </c>
      <c r="F8" s="8">
        <v>9.1499999999999986</v>
      </c>
    </row>
    <row r="9" spans="1:6" x14ac:dyDescent="0.25">
      <c r="A9" s="53"/>
      <c r="B9" s="57"/>
      <c r="C9" s="6" t="s">
        <v>13</v>
      </c>
      <c r="D9" s="8">
        <v>37</v>
      </c>
      <c r="E9" s="8">
        <v>17824.890000000003</v>
      </c>
      <c r="F9" s="8">
        <v>2136.5066666666667</v>
      </c>
    </row>
    <row r="10" spans="1:6" x14ac:dyDescent="0.25">
      <c r="A10" s="53"/>
      <c r="B10" s="57" t="s">
        <v>23</v>
      </c>
      <c r="C10" s="6" t="s">
        <v>24</v>
      </c>
      <c r="D10" s="8">
        <v>54</v>
      </c>
      <c r="E10" s="8">
        <v>1833.18</v>
      </c>
      <c r="F10" s="8">
        <v>33.950000000000003</v>
      </c>
    </row>
    <row r="11" spans="1:6" x14ac:dyDescent="0.25">
      <c r="A11" s="53"/>
      <c r="B11" s="57"/>
      <c r="C11" s="6" t="s">
        <v>25</v>
      </c>
      <c r="D11" s="8">
        <v>7475.5</v>
      </c>
      <c r="E11" s="8">
        <v>188398.02999999997</v>
      </c>
      <c r="F11" s="8">
        <v>28.28</v>
      </c>
    </row>
    <row r="12" spans="1:6" x14ac:dyDescent="0.25">
      <c r="A12" s="53"/>
      <c r="B12" s="57"/>
      <c r="C12" s="6" t="s">
        <v>26</v>
      </c>
      <c r="D12" s="8">
        <v>103</v>
      </c>
      <c r="E12" s="8">
        <v>2147.9699999999998</v>
      </c>
      <c r="F12" s="8">
        <v>20.85</v>
      </c>
    </row>
    <row r="13" spans="1:6" x14ac:dyDescent="0.25">
      <c r="A13" s="53"/>
      <c r="B13" s="57"/>
      <c r="C13" s="6" t="s">
        <v>27</v>
      </c>
      <c r="D13" s="8">
        <v>40.5</v>
      </c>
      <c r="E13" s="8">
        <v>1903.33</v>
      </c>
      <c r="F13" s="8">
        <v>49.56</v>
      </c>
    </row>
    <row r="14" spans="1:6" x14ac:dyDescent="0.25">
      <c r="A14" s="10"/>
      <c r="B14" s="11"/>
      <c r="C14" s="12" t="s">
        <v>186</v>
      </c>
      <c r="D14" s="45">
        <f>SUM(E8:E13)</f>
        <v>215836.19999999995</v>
      </c>
      <c r="E14" s="45"/>
      <c r="F14" s="45"/>
    </row>
    <row r="15" spans="1:6" x14ac:dyDescent="0.25">
      <c r="A15" s="53" t="s">
        <v>28</v>
      </c>
      <c r="B15" s="6" t="s">
        <v>29</v>
      </c>
      <c r="C15" s="6" t="s">
        <v>31</v>
      </c>
      <c r="D15" s="8">
        <v>1521</v>
      </c>
      <c r="E15" s="8">
        <v>125154.31</v>
      </c>
      <c r="F15" s="8">
        <v>77.430000000000007</v>
      </c>
    </row>
    <row r="16" spans="1:6" x14ac:dyDescent="0.25">
      <c r="A16" s="53"/>
      <c r="B16" s="6" t="s">
        <v>32</v>
      </c>
      <c r="C16" s="6" t="s">
        <v>33</v>
      </c>
      <c r="D16" s="8">
        <v>110</v>
      </c>
      <c r="E16" s="8">
        <v>1351.97</v>
      </c>
      <c r="F16" s="8">
        <v>12.29</v>
      </c>
    </row>
    <row r="17" spans="1:6" x14ac:dyDescent="0.25">
      <c r="A17" s="53"/>
      <c r="B17" s="6" t="s">
        <v>39</v>
      </c>
      <c r="C17" s="6" t="s">
        <v>40</v>
      </c>
      <c r="D17" s="8">
        <v>90</v>
      </c>
      <c r="E17" s="8">
        <v>7863.43</v>
      </c>
      <c r="F17" s="8">
        <v>77.41</v>
      </c>
    </row>
    <row r="18" spans="1:6" x14ac:dyDescent="0.25">
      <c r="A18" s="53"/>
      <c r="B18" s="6" t="s">
        <v>42</v>
      </c>
      <c r="C18" s="6" t="s">
        <v>43</v>
      </c>
      <c r="D18" s="8">
        <v>6944</v>
      </c>
      <c r="E18" s="8">
        <v>216476.4</v>
      </c>
      <c r="F18" s="8">
        <v>31.159999999999997</v>
      </c>
    </row>
    <row r="19" spans="1:6" x14ac:dyDescent="0.25">
      <c r="A19" s="53"/>
      <c r="B19" s="6" t="s">
        <v>44</v>
      </c>
      <c r="C19" s="6" t="s">
        <v>45</v>
      </c>
      <c r="D19" s="8">
        <v>498</v>
      </c>
      <c r="E19" s="8">
        <v>137492.63</v>
      </c>
      <c r="F19" s="8">
        <v>147.85999999999999</v>
      </c>
    </row>
    <row r="20" spans="1:6" x14ac:dyDescent="0.25">
      <c r="A20" s="10"/>
      <c r="B20" s="11"/>
      <c r="C20" s="12" t="s">
        <v>187</v>
      </c>
      <c r="D20" s="45">
        <f>SUM(E15:E19)</f>
        <v>488338.74</v>
      </c>
      <c r="E20" s="45"/>
      <c r="F20" s="45"/>
    </row>
    <row r="21" spans="1:6" x14ac:dyDescent="0.25">
      <c r="A21" s="53" t="s">
        <v>47</v>
      </c>
      <c r="B21" s="57" t="s">
        <v>48</v>
      </c>
      <c r="C21" s="6" t="s">
        <v>49</v>
      </c>
      <c r="D21" s="8">
        <v>1116.5899999999999</v>
      </c>
      <c r="E21" s="8">
        <v>27686.559999999998</v>
      </c>
      <c r="F21" s="8">
        <v>46.316666666666663</v>
      </c>
    </row>
    <row r="22" spans="1:6" x14ac:dyDescent="0.25">
      <c r="A22" s="53"/>
      <c r="B22" s="57"/>
      <c r="C22" s="6" t="s">
        <v>50</v>
      </c>
      <c r="D22" s="8">
        <v>42</v>
      </c>
      <c r="E22" s="8">
        <v>1438.52</v>
      </c>
      <c r="F22" s="8">
        <v>34.25</v>
      </c>
    </row>
    <row r="23" spans="1:6" x14ac:dyDescent="0.25">
      <c r="A23" s="53"/>
      <c r="B23" s="57"/>
      <c r="C23" s="6" t="s">
        <v>51</v>
      </c>
      <c r="D23" s="8">
        <v>133.5</v>
      </c>
      <c r="E23" s="8">
        <v>6351.17</v>
      </c>
      <c r="F23" s="8">
        <v>27.61</v>
      </c>
    </row>
    <row r="24" spans="1:6" x14ac:dyDescent="0.25">
      <c r="A24" s="53"/>
      <c r="B24" s="57" t="s">
        <v>58</v>
      </c>
      <c r="C24" s="6" t="s">
        <v>59</v>
      </c>
      <c r="D24" s="8">
        <v>12500</v>
      </c>
      <c r="E24" s="8">
        <v>16020.949999999999</v>
      </c>
      <c r="F24" s="8">
        <v>3.4933333333333336</v>
      </c>
    </row>
    <row r="25" spans="1:6" x14ac:dyDescent="0.25">
      <c r="A25" s="53"/>
      <c r="B25" s="57"/>
      <c r="C25" s="6" t="s">
        <v>60</v>
      </c>
      <c r="D25" s="8">
        <v>21.5</v>
      </c>
      <c r="E25" s="8">
        <v>3669.22</v>
      </c>
      <c r="F25" s="8">
        <v>170.66</v>
      </c>
    </row>
    <row r="26" spans="1:6" x14ac:dyDescent="0.25">
      <c r="A26" s="53"/>
      <c r="B26" s="57" t="s">
        <v>61</v>
      </c>
      <c r="C26" s="6" t="s">
        <v>62</v>
      </c>
      <c r="D26" s="8">
        <v>216</v>
      </c>
      <c r="E26" s="8">
        <v>16355.890000000001</v>
      </c>
      <c r="F26" s="8">
        <v>56.26</v>
      </c>
    </row>
    <row r="27" spans="1:6" x14ac:dyDescent="0.25">
      <c r="A27" s="53"/>
      <c r="B27" s="57"/>
      <c r="C27" s="6" t="s">
        <v>63</v>
      </c>
      <c r="D27" s="8">
        <v>14820</v>
      </c>
      <c r="E27" s="8">
        <v>22831.06</v>
      </c>
      <c r="F27" s="8">
        <v>1.55</v>
      </c>
    </row>
    <row r="28" spans="1:6" x14ac:dyDescent="0.25">
      <c r="A28" s="53"/>
      <c r="B28" s="57"/>
      <c r="C28" s="6" t="s">
        <v>65</v>
      </c>
      <c r="D28" s="8">
        <v>697.04</v>
      </c>
      <c r="E28" s="8">
        <v>24487.030000000002</v>
      </c>
      <c r="F28" s="8">
        <v>28.265000000000001</v>
      </c>
    </row>
    <row r="29" spans="1:6" x14ac:dyDescent="0.25">
      <c r="A29" s="53"/>
      <c r="B29" s="6" t="s">
        <v>66</v>
      </c>
      <c r="C29" s="6" t="s">
        <v>67</v>
      </c>
      <c r="D29" s="8">
        <v>2163</v>
      </c>
      <c r="E29" s="8">
        <v>63761.68</v>
      </c>
      <c r="F29" s="8">
        <v>40.303333333333335</v>
      </c>
    </row>
    <row r="30" spans="1:6" x14ac:dyDescent="0.25">
      <c r="A30" s="10"/>
      <c r="B30" s="11"/>
      <c r="C30" s="12" t="s">
        <v>188</v>
      </c>
      <c r="D30" s="45">
        <f>SUM(E21:E29)</f>
        <v>182602.08</v>
      </c>
      <c r="E30" s="45"/>
      <c r="F30" s="45"/>
    </row>
    <row r="31" spans="1:6" x14ac:dyDescent="0.25">
      <c r="A31" s="53" t="s">
        <v>69</v>
      </c>
      <c r="B31" s="57" t="s">
        <v>70</v>
      </c>
      <c r="C31" s="6" t="s">
        <v>71</v>
      </c>
      <c r="D31" s="8">
        <v>1990.5</v>
      </c>
      <c r="E31" s="8">
        <v>11102.240000000002</v>
      </c>
      <c r="F31" s="8">
        <v>5.56</v>
      </c>
    </row>
    <row r="32" spans="1:6" x14ac:dyDescent="0.25">
      <c r="A32" s="53"/>
      <c r="B32" s="57"/>
      <c r="C32" s="6" t="s">
        <v>73</v>
      </c>
      <c r="D32" s="8">
        <v>188</v>
      </c>
      <c r="E32" s="8">
        <v>6546.7800000000007</v>
      </c>
      <c r="F32" s="8">
        <v>34.22</v>
      </c>
    </row>
    <row r="33" spans="1:6" x14ac:dyDescent="0.25">
      <c r="A33" s="53"/>
      <c r="B33" s="57"/>
      <c r="C33" s="6" t="s">
        <v>74</v>
      </c>
      <c r="D33" s="8">
        <v>886</v>
      </c>
      <c r="E33" s="8">
        <v>17848.22</v>
      </c>
      <c r="F33" s="8">
        <v>20.14</v>
      </c>
    </row>
    <row r="34" spans="1:6" x14ac:dyDescent="0.25">
      <c r="A34" s="53"/>
      <c r="B34" s="57"/>
      <c r="C34" s="6" t="s">
        <v>75</v>
      </c>
      <c r="D34" s="8">
        <v>415.5</v>
      </c>
      <c r="E34" s="8">
        <v>13385.38</v>
      </c>
      <c r="F34" s="8">
        <v>31.486666666666668</v>
      </c>
    </row>
    <row r="35" spans="1:6" x14ac:dyDescent="0.25">
      <c r="A35" s="53"/>
      <c r="B35" s="57"/>
      <c r="C35" s="6" t="s">
        <v>77</v>
      </c>
      <c r="D35" s="8">
        <v>88</v>
      </c>
      <c r="E35" s="8">
        <v>2040.14</v>
      </c>
      <c r="F35" s="8">
        <v>23.18</v>
      </c>
    </row>
    <row r="36" spans="1:6" x14ac:dyDescent="0.25">
      <c r="A36" s="53"/>
      <c r="B36" s="57"/>
      <c r="C36" s="6" t="s">
        <v>78</v>
      </c>
      <c r="D36" s="8">
        <v>30</v>
      </c>
      <c r="E36" s="8">
        <v>1693.26</v>
      </c>
      <c r="F36" s="8">
        <v>47.1</v>
      </c>
    </row>
    <row r="37" spans="1:6" x14ac:dyDescent="0.25">
      <c r="A37" s="10"/>
      <c r="B37" s="11"/>
      <c r="C37" s="12" t="s">
        <v>189</v>
      </c>
      <c r="D37" s="45">
        <f>SUM(E31:E36)</f>
        <v>52616.020000000004</v>
      </c>
      <c r="E37" s="45"/>
      <c r="F37" s="45"/>
    </row>
    <row r="38" spans="1:6" x14ac:dyDescent="0.25">
      <c r="A38" s="41" t="s">
        <v>79</v>
      </c>
      <c r="B38" s="6" t="s">
        <v>80</v>
      </c>
      <c r="C38" s="6" t="s">
        <v>81</v>
      </c>
      <c r="D38" s="8">
        <v>149.5</v>
      </c>
      <c r="E38" s="8">
        <v>3851.1000000000004</v>
      </c>
      <c r="F38" s="8">
        <v>25.7</v>
      </c>
    </row>
    <row r="39" spans="1:6" x14ac:dyDescent="0.25">
      <c r="A39" s="42"/>
      <c r="B39" s="6" t="s">
        <v>96</v>
      </c>
      <c r="C39" s="6" t="s">
        <v>97</v>
      </c>
      <c r="D39" s="8">
        <v>426.5</v>
      </c>
      <c r="E39" s="8">
        <v>11596.49</v>
      </c>
      <c r="F39" s="8">
        <v>31.515000000000001</v>
      </c>
    </row>
    <row r="40" spans="1:6" x14ac:dyDescent="0.25">
      <c r="A40" s="42"/>
      <c r="B40" s="6" t="s">
        <v>112</v>
      </c>
      <c r="C40" s="6" t="s">
        <v>113</v>
      </c>
      <c r="D40" s="8">
        <v>2</v>
      </c>
      <c r="E40" s="8">
        <v>117.64</v>
      </c>
      <c r="F40" s="8">
        <v>58.82</v>
      </c>
    </row>
    <row r="41" spans="1:6" x14ac:dyDescent="0.25">
      <c r="A41" s="42"/>
      <c r="B41" s="57" t="s">
        <v>93</v>
      </c>
      <c r="C41" s="6" t="s">
        <v>94</v>
      </c>
      <c r="D41" s="8">
        <v>985</v>
      </c>
      <c r="E41" s="8">
        <v>31032.969999999998</v>
      </c>
      <c r="F41" s="8">
        <v>30.7</v>
      </c>
    </row>
    <row r="42" spans="1:6" x14ac:dyDescent="0.25">
      <c r="A42" s="42"/>
      <c r="B42" s="57"/>
      <c r="C42" s="6" t="s">
        <v>95</v>
      </c>
      <c r="D42" s="8">
        <v>832</v>
      </c>
      <c r="E42" s="8">
        <v>19783.29</v>
      </c>
      <c r="F42" s="8">
        <v>23.08</v>
      </c>
    </row>
    <row r="43" spans="1:6" x14ac:dyDescent="0.25">
      <c r="A43" s="42"/>
      <c r="B43" s="57" t="s">
        <v>82</v>
      </c>
      <c r="C43" s="6" t="s">
        <v>83</v>
      </c>
      <c r="D43" s="8">
        <v>3044</v>
      </c>
      <c r="E43" s="8">
        <v>157911.15</v>
      </c>
      <c r="F43" s="8">
        <v>48.265000000000001</v>
      </c>
    </row>
    <row r="44" spans="1:6" x14ac:dyDescent="0.25">
      <c r="A44" s="42"/>
      <c r="B44" s="57"/>
      <c r="C44" s="6" t="s">
        <v>84</v>
      </c>
      <c r="D44" s="8">
        <v>46</v>
      </c>
      <c r="E44" s="8">
        <v>3398.14</v>
      </c>
      <c r="F44" s="8">
        <v>73.87</v>
      </c>
    </row>
    <row r="45" spans="1:6" x14ac:dyDescent="0.25">
      <c r="A45" s="43"/>
      <c r="B45" s="57"/>
      <c r="C45" s="6" t="s">
        <v>85</v>
      </c>
      <c r="D45" s="8">
        <v>2084.31</v>
      </c>
      <c r="E45" s="8">
        <v>87431.54</v>
      </c>
      <c r="F45" s="8">
        <v>47.836666666666666</v>
      </c>
    </row>
    <row r="46" spans="1:6" x14ac:dyDescent="0.25">
      <c r="A46" s="10"/>
      <c r="B46" s="11"/>
      <c r="C46" s="12" t="s">
        <v>190</v>
      </c>
      <c r="D46" s="45">
        <f>SUM(E38:E45)</f>
        <v>315122.32</v>
      </c>
      <c r="E46" s="45"/>
      <c r="F46" s="45"/>
    </row>
    <row r="47" spans="1:6" x14ac:dyDescent="0.25">
      <c r="A47" s="53" t="s">
        <v>134</v>
      </c>
      <c r="B47" s="57" t="s">
        <v>135</v>
      </c>
      <c r="C47" s="6" t="s">
        <v>136</v>
      </c>
      <c r="D47" s="8">
        <v>10328</v>
      </c>
      <c r="E47" s="8">
        <v>83139.649999999994</v>
      </c>
      <c r="F47" s="8">
        <v>17.783333333333335</v>
      </c>
    </row>
    <row r="48" spans="1:6" x14ac:dyDescent="0.25">
      <c r="A48" s="53"/>
      <c r="B48" s="57"/>
      <c r="C48" s="6" t="s">
        <v>137</v>
      </c>
      <c r="D48" s="8">
        <v>15</v>
      </c>
      <c r="E48" s="8">
        <v>747.29</v>
      </c>
      <c r="F48" s="8">
        <v>49.82</v>
      </c>
    </row>
    <row r="49" spans="1:6" x14ac:dyDescent="0.25">
      <c r="A49" s="53"/>
      <c r="B49" s="57" t="s">
        <v>138</v>
      </c>
      <c r="C49" s="6" t="s">
        <v>139</v>
      </c>
      <c r="D49" s="8">
        <v>382800</v>
      </c>
      <c r="E49" s="8">
        <v>31728.81</v>
      </c>
      <c r="F49" s="8">
        <v>0.06</v>
      </c>
    </row>
    <row r="50" spans="1:6" x14ac:dyDescent="0.25">
      <c r="A50" s="53"/>
      <c r="B50" s="57"/>
      <c r="C50" s="6" t="s">
        <v>140</v>
      </c>
      <c r="D50" s="8">
        <v>4847483</v>
      </c>
      <c r="E50" s="8">
        <v>373065.8</v>
      </c>
      <c r="F50" s="8">
        <v>8.5999999999999993E-2</v>
      </c>
    </row>
    <row r="51" spans="1:6" x14ac:dyDescent="0.25">
      <c r="A51" s="53"/>
      <c r="B51" s="57"/>
      <c r="C51" s="6" t="s">
        <v>141</v>
      </c>
      <c r="D51" s="8">
        <v>201699</v>
      </c>
      <c r="E51" s="8">
        <v>63646.68</v>
      </c>
      <c r="F51" s="8">
        <v>0.45400000000000001</v>
      </c>
    </row>
    <row r="52" spans="1:6" x14ac:dyDescent="0.25">
      <c r="A52" s="53"/>
      <c r="B52" s="6" t="s">
        <v>143</v>
      </c>
      <c r="C52" s="6" t="s">
        <v>144</v>
      </c>
      <c r="D52" s="8">
        <v>2</v>
      </c>
      <c r="E52" s="8">
        <v>1536.95</v>
      </c>
      <c r="F52" s="8">
        <v>768.48</v>
      </c>
    </row>
    <row r="53" spans="1:6" x14ac:dyDescent="0.25">
      <c r="A53" s="10"/>
      <c r="B53" s="11"/>
      <c r="C53" s="12" t="s">
        <v>191</v>
      </c>
      <c r="D53" s="45">
        <f>SUM(E47:E52)</f>
        <v>553865.17999999993</v>
      </c>
      <c r="E53" s="45"/>
      <c r="F53" s="45"/>
    </row>
    <row r="54" spans="1:6" x14ac:dyDescent="0.25">
      <c r="A54" s="53" t="s">
        <v>145</v>
      </c>
      <c r="B54" s="57" t="s">
        <v>146</v>
      </c>
      <c r="C54" s="6" t="s">
        <v>147</v>
      </c>
      <c r="D54" s="8">
        <v>13.5</v>
      </c>
      <c r="E54" s="8">
        <v>596.05999999999995</v>
      </c>
      <c r="F54" s="8">
        <v>35.384999999999998</v>
      </c>
    </row>
    <row r="55" spans="1:6" x14ac:dyDescent="0.25">
      <c r="A55" s="53"/>
      <c r="B55" s="57"/>
      <c r="C55" s="6" t="s">
        <v>148</v>
      </c>
      <c r="D55" s="8">
        <v>2537.5100000000002</v>
      </c>
      <c r="E55" s="8">
        <v>9471.64</v>
      </c>
      <c r="F55" s="8">
        <v>3.73</v>
      </c>
    </row>
    <row r="56" spans="1:6" x14ac:dyDescent="0.25">
      <c r="A56" s="53"/>
      <c r="B56" s="57"/>
      <c r="C56" s="6" t="s">
        <v>149</v>
      </c>
      <c r="D56" s="8">
        <v>3152.1</v>
      </c>
      <c r="E56" s="8">
        <v>114603.31999999999</v>
      </c>
      <c r="F56" s="8">
        <v>73.356666666666669</v>
      </c>
    </row>
    <row r="57" spans="1:6" x14ac:dyDescent="0.25">
      <c r="A57" s="53"/>
      <c r="B57" s="57"/>
      <c r="C57" s="6" t="s">
        <v>150</v>
      </c>
      <c r="D57" s="8">
        <v>35.5</v>
      </c>
      <c r="E57" s="8">
        <v>1050.46</v>
      </c>
      <c r="F57" s="8">
        <v>29.59</v>
      </c>
    </row>
    <row r="58" spans="1:6" x14ac:dyDescent="0.25">
      <c r="A58" s="53"/>
      <c r="B58" s="6" t="s">
        <v>151</v>
      </c>
      <c r="C58" s="6" t="s">
        <v>152</v>
      </c>
      <c r="D58" s="8">
        <v>346.5</v>
      </c>
      <c r="E58" s="8">
        <v>18197.97</v>
      </c>
      <c r="F58" s="8">
        <v>52.52</v>
      </c>
    </row>
    <row r="59" spans="1:6" x14ac:dyDescent="0.25">
      <c r="A59" s="53"/>
      <c r="B59" s="6" t="s">
        <v>153</v>
      </c>
      <c r="C59" s="6" t="s">
        <v>154</v>
      </c>
      <c r="D59" s="8">
        <v>17585</v>
      </c>
      <c r="E59" s="8">
        <v>517412.89000000007</v>
      </c>
      <c r="F59" s="8">
        <v>30.416666666666668</v>
      </c>
    </row>
    <row r="60" spans="1:6" x14ac:dyDescent="0.25">
      <c r="A60" s="53"/>
      <c r="B60" s="57" t="s">
        <v>155</v>
      </c>
      <c r="C60" s="6" t="s">
        <v>156</v>
      </c>
      <c r="D60" s="8">
        <v>46</v>
      </c>
      <c r="E60" s="8">
        <v>2757.53</v>
      </c>
      <c r="F60" s="8">
        <v>59.95</v>
      </c>
    </row>
    <row r="61" spans="1:6" x14ac:dyDescent="0.25">
      <c r="A61" s="53"/>
      <c r="B61" s="57"/>
      <c r="C61" s="6" t="s">
        <v>157</v>
      </c>
      <c r="D61" s="8">
        <v>69</v>
      </c>
      <c r="E61" s="8">
        <v>1909.64</v>
      </c>
      <c r="F61" s="8">
        <v>27.68</v>
      </c>
    </row>
    <row r="62" spans="1:6" x14ac:dyDescent="0.25">
      <c r="A62" s="53"/>
      <c r="B62" s="57"/>
      <c r="C62" s="6" t="s">
        <v>158</v>
      </c>
      <c r="D62" s="8">
        <v>5644.75</v>
      </c>
      <c r="E62" s="8">
        <v>153342.9</v>
      </c>
      <c r="F62" s="8">
        <v>28.490000000000002</v>
      </c>
    </row>
    <row r="63" spans="1:6" x14ac:dyDescent="0.25">
      <c r="A63" s="53"/>
      <c r="B63" s="57"/>
      <c r="C63" s="6" t="s">
        <v>159</v>
      </c>
      <c r="D63" s="8">
        <v>1499.25</v>
      </c>
      <c r="E63" s="8">
        <v>35076.46</v>
      </c>
      <c r="F63" s="8">
        <v>23.4</v>
      </c>
    </row>
    <row r="64" spans="1:6" x14ac:dyDescent="0.25">
      <c r="A64" s="53"/>
      <c r="B64" s="57"/>
      <c r="C64" s="6" t="s">
        <v>160</v>
      </c>
      <c r="D64" s="8">
        <v>20</v>
      </c>
      <c r="E64" s="8">
        <v>38.159999999999997</v>
      </c>
      <c r="F64" s="8">
        <v>1.91</v>
      </c>
    </row>
    <row r="65" spans="1:6" x14ac:dyDescent="0.25">
      <c r="A65" s="10"/>
      <c r="B65" s="11"/>
      <c r="C65" s="12" t="s">
        <v>192</v>
      </c>
      <c r="D65" s="46">
        <f>SUM(E54:E64)</f>
        <v>854457.03000000014</v>
      </c>
      <c r="E65" s="47"/>
      <c r="F65" s="48"/>
    </row>
    <row r="66" spans="1:6" ht="15.75" x14ac:dyDescent="0.25">
      <c r="A66" s="14" t="s">
        <v>161</v>
      </c>
      <c r="B66" s="15"/>
      <c r="C66" s="16"/>
      <c r="D66" s="50">
        <f>D65+D53+D46+D37+D30+D20+D14+D7+D3</f>
        <v>3241362.9400000004</v>
      </c>
      <c r="E66" s="51"/>
      <c r="F66" s="52"/>
    </row>
  </sheetData>
  <sortState ref="B39:F45">
    <sortCondition ref="C39:C45"/>
  </sortState>
  <mergeCells count="32">
    <mergeCell ref="A21:A29"/>
    <mergeCell ref="A15:A19"/>
    <mergeCell ref="A8:A13"/>
    <mergeCell ref="A4:A6"/>
    <mergeCell ref="B60:B64"/>
    <mergeCell ref="B54:B57"/>
    <mergeCell ref="B49:B51"/>
    <mergeCell ref="B47:B48"/>
    <mergeCell ref="B41:B42"/>
    <mergeCell ref="B31:B36"/>
    <mergeCell ref="B26:B28"/>
    <mergeCell ref="B24:B25"/>
    <mergeCell ref="B21:B23"/>
    <mergeCell ref="B10:B13"/>
    <mergeCell ref="B8:B9"/>
    <mergeCell ref="D66:F66"/>
    <mergeCell ref="A54:A64"/>
    <mergeCell ref="A47:A52"/>
    <mergeCell ref="A31:A36"/>
    <mergeCell ref="B43:B45"/>
    <mergeCell ref="A38:A45"/>
    <mergeCell ref="A1:C1"/>
    <mergeCell ref="D3:F3"/>
    <mergeCell ref="D7:F7"/>
    <mergeCell ref="D14:F14"/>
    <mergeCell ref="D20:F20"/>
    <mergeCell ref="B4:B5"/>
    <mergeCell ref="D30:F30"/>
    <mergeCell ref="D37:F37"/>
    <mergeCell ref="D46:F46"/>
    <mergeCell ref="D53:F53"/>
    <mergeCell ref="D65:F65"/>
  </mergeCells>
  <pageMargins left="0.7" right="0.7" top="0.75" bottom="0.75" header="0.3" footer="0.3"/>
  <pageSetup paperSize="8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opLeftCell="A52" workbookViewId="0">
      <selection activeCell="D91" sqref="D91:F91"/>
    </sheetView>
  </sheetViews>
  <sheetFormatPr defaultRowHeight="15" x14ac:dyDescent="0.25"/>
  <cols>
    <col min="1" max="1" width="34.7109375" style="5" bestFit="1" customWidth="1"/>
    <col min="2" max="2" width="45.140625" bestFit="1" customWidth="1"/>
    <col min="3" max="3" width="49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170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700436.35</v>
      </c>
      <c r="F2" s="8"/>
    </row>
    <row r="3" spans="1:6" x14ac:dyDescent="0.25">
      <c r="A3" s="10"/>
      <c r="B3" s="18"/>
      <c r="C3" s="12" t="s">
        <v>184</v>
      </c>
      <c r="D3" s="45">
        <f>SUM(E2:E2)</f>
        <v>700436.35</v>
      </c>
      <c r="E3" s="45"/>
      <c r="F3" s="45"/>
    </row>
    <row r="4" spans="1:6" x14ac:dyDescent="0.25">
      <c r="A4" s="41" t="s">
        <v>2</v>
      </c>
      <c r="B4" s="38" t="s">
        <v>3</v>
      </c>
      <c r="C4" s="6" t="s">
        <v>4</v>
      </c>
      <c r="D4" s="8">
        <v>97.5</v>
      </c>
      <c r="E4" s="8">
        <v>24286.35</v>
      </c>
      <c r="F4" s="8">
        <v>245.685</v>
      </c>
    </row>
    <row r="5" spans="1:6" x14ac:dyDescent="0.25">
      <c r="A5" s="42"/>
      <c r="B5" s="40"/>
      <c r="C5" s="6" t="s">
        <v>6</v>
      </c>
      <c r="D5" s="8">
        <v>102</v>
      </c>
      <c r="E5" s="8">
        <v>25612.720000000001</v>
      </c>
      <c r="F5" s="8">
        <v>241.98500000000001</v>
      </c>
    </row>
    <row r="6" spans="1:6" x14ac:dyDescent="0.25">
      <c r="A6" s="43"/>
      <c r="B6" s="6" t="s">
        <v>7</v>
      </c>
      <c r="C6" s="6" t="s">
        <v>8</v>
      </c>
      <c r="D6" s="8">
        <v>816400</v>
      </c>
      <c r="E6" s="8">
        <v>16915.739999999998</v>
      </c>
      <c r="F6" s="8">
        <v>0.02</v>
      </c>
    </row>
    <row r="7" spans="1:6" x14ac:dyDescent="0.25">
      <c r="A7" s="10"/>
      <c r="B7" s="11"/>
      <c r="C7" s="12" t="s">
        <v>185</v>
      </c>
      <c r="D7" s="45">
        <f>SUM(E4:E6)</f>
        <v>66814.81</v>
      </c>
      <c r="E7" s="45"/>
      <c r="F7" s="45"/>
    </row>
    <row r="8" spans="1:6" x14ac:dyDescent="0.25">
      <c r="A8" s="41" t="s">
        <v>9</v>
      </c>
      <c r="B8" s="38" t="s">
        <v>10</v>
      </c>
      <c r="C8" s="6" t="s">
        <v>11</v>
      </c>
      <c r="D8" s="8">
        <v>1680</v>
      </c>
      <c r="E8" s="8">
        <v>20762.650000000001</v>
      </c>
      <c r="F8" s="8">
        <v>12.36</v>
      </c>
    </row>
    <row r="9" spans="1:6" x14ac:dyDescent="0.25">
      <c r="A9" s="42"/>
      <c r="B9" s="39"/>
      <c r="C9" s="6" t="s">
        <v>12</v>
      </c>
      <c r="D9" s="8">
        <v>355</v>
      </c>
      <c r="E9" s="8">
        <v>40869.160000000003</v>
      </c>
      <c r="F9" s="8">
        <v>126.57</v>
      </c>
    </row>
    <row r="10" spans="1:6" x14ac:dyDescent="0.25">
      <c r="A10" s="42"/>
      <c r="B10" s="39"/>
      <c r="C10" s="6" t="s">
        <v>13</v>
      </c>
      <c r="D10" s="8">
        <v>2776</v>
      </c>
      <c r="E10" s="8">
        <v>59470.62</v>
      </c>
      <c r="F10" s="8">
        <v>16.074999999999999</v>
      </c>
    </row>
    <row r="11" spans="1:6" x14ac:dyDescent="0.25">
      <c r="A11" s="42"/>
      <c r="B11" s="40"/>
      <c r="C11" s="6" t="s">
        <v>14</v>
      </c>
      <c r="D11" s="8">
        <v>1131</v>
      </c>
      <c r="E11" s="8">
        <v>20891.28</v>
      </c>
      <c r="F11" s="8">
        <v>33.284999999999997</v>
      </c>
    </row>
    <row r="12" spans="1:6" x14ac:dyDescent="0.25">
      <c r="A12" s="42"/>
      <c r="B12" s="6" t="s">
        <v>21</v>
      </c>
      <c r="C12" s="6" t="s">
        <v>22</v>
      </c>
      <c r="D12" s="8">
        <v>10</v>
      </c>
      <c r="E12" s="8">
        <v>153.82</v>
      </c>
      <c r="F12" s="8">
        <v>15.38</v>
      </c>
    </row>
    <row r="13" spans="1:6" x14ac:dyDescent="0.25">
      <c r="A13" s="42"/>
      <c r="B13" s="38" t="s">
        <v>23</v>
      </c>
      <c r="C13" s="6" t="s">
        <v>24</v>
      </c>
      <c r="D13" s="8">
        <v>309</v>
      </c>
      <c r="E13" s="8">
        <v>9809.7199999999993</v>
      </c>
      <c r="F13" s="8">
        <v>31.75</v>
      </c>
    </row>
    <row r="14" spans="1:6" x14ac:dyDescent="0.25">
      <c r="A14" s="42"/>
      <c r="B14" s="39"/>
      <c r="C14" s="6" t="s">
        <v>25</v>
      </c>
      <c r="D14" s="8">
        <v>1589</v>
      </c>
      <c r="E14" s="8">
        <v>96536.960000000006</v>
      </c>
      <c r="F14" s="8">
        <v>53.339999999999996</v>
      </c>
    </row>
    <row r="15" spans="1:6" x14ac:dyDescent="0.25">
      <c r="A15" s="42"/>
      <c r="B15" s="39"/>
      <c r="C15" s="6" t="s">
        <v>26</v>
      </c>
      <c r="D15" s="8">
        <v>1186</v>
      </c>
      <c r="E15" s="8">
        <v>20648.260000000002</v>
      </c>
      <c r="F15" s="8">
        <v>24.013333333333335</v>
      </c>
    </row>
    <row r="16" spans="1:6" x14ac:dyDescent="0.25">
      <c r="A16" s="43"/>
      <c r="B16" s="40"/>
      <c r="C16" s="6" t="s">
        <v>27</v>
      </c>
      <c r="D16" s="8">
        <v>3776.5</v>
      </c>
      <c r="E16" s="8">
        <v>80318.790000000008</v>
      </c>
      <c r="F16" s="8">
        <v>22.336666666666662</v>
      </c>
    </row>
    <row r="17" spans="1:6" x14ac:dyDescent="0.25">
      <c r="A17" s="10"/>
      <c r="B17" s="11"/>
      <c r="C17" s="12" t="s">
        <v>186</v>
      </c>
      <c r="D17" s="45">
        <f>SUM(E8:E16)</f>
        <v>349461.26</v>
      </c>
      <c r="E17" s="45"/>
      <c r="F17" s="45"/>
    </row>
    <row r="18" spans="1:6" x14ac:dyDescent="0.25">
      <c r="A18" s="41" t="s">
        <v>28</v>
      </c>
      <c r="B18" s="6" t="s">
        <v>29</v>
      </c>
      <c r="C18" s="6" t="s">
        <v>31</v>
      </c>
      <c r="D18" s="8">
        <v>957.5</v>
      </c>
      <c r="E18" s="8">
        <v>124619.14000000001</v>
      </c>
      <c r="F18" s="8">
        <v>110.94499999999999</v>
      </c>
    </row>
    <row r="19" spans="1:6" x14ac:dyDescent="0.25">
      <c r="A19" s="42"/>
      <c r="B19" s="38" t="s">
        <v>32</v>
      </c>
      <c r="C19" s="6" t="s">
        <v>33</v>
      </c>
      <c r="D19" s="8">
        <v>1788.5</v>
      </c>
      <c r="E19" s="8">
        <v>26518.390000000003</v>
      </c>
      <c r="F19" s="8">
        <v>14.66</v>
      </c>
    </row>
    <row r="20" spans="1:6" x14ac:dyDescent="0.25">
      <c r="A20" s="42"/>
      <c r="B20" s="40"/>
      <c r="C20" s="6" t="s">
        <v>34</v>
      </c>
      <c r="D20" s="8">
        <v>226.5</v>
      </c>
      <c r="E20" s="8">
        <v>6854.29</v>
      </c>
      <c r="F20" s="8">
        <v>30.26</v>
      </c>
    </row>
    <row r="21" spans="1:6" x14ac:dyDescent="0.25">
      <c r="A21" s="42"/>
      <c r="B21" s="6" t="s">
        <v>35</v>
      </c>
      <c r="C21" s="6" t="s">
        <v>37</v>
      </c>
      <c r="D21" s="8">
        <v>35</v>
      </c>
      <c r="E21" s="8">
        <v>3461.29</v>
      </c>
      <c r="F21" s="8">
        <v>98.89</v>
      </c>
    </row>
    <row r="22" spans="1:6" x14ac:dyDescent="0.25">
      <c r="A22" s="42"/>
      <c r="B22" s="6" t="s">
        <v>42</v>
      </c>
      <c r="C22" s="6" t="s">
        <v>43</v>
      </c>
      <c r="D22" s="8">
        <v>797</v>
      </c>
      <c r="E22" s="8">
        <v>30307.070000000003</v>
      </c>
      <c r="F22" s="8">
        <v>28.090000000000003</v>
      </c>
    </row>
    <row r="23" spans="1:6" x14ac:dyDescent="0.25">
      <c r="A23" s="42"/>
      <c r="B23" s="38" t="s">
        <v>44</v>
      </c>
      <c r="C23" s="6" t="s">
        <v>45</v>
      </c>
      <c r="D23" s="8">
        <v>132.5</v>
      </c>
      <c r="E23" s="8">
        <v>4655.97</v>
      </c>
      <c r="F23" s="8">
        <v>35.14</v>
      </c>
    </row>
    <row r="24" spans="1:6" x14ac:dyDescent="0.25">
      <c r="A24" s="43"/>
      <c r="B24" s="40"/>
      <c r="C24" s="6" t="s">
        <v>46</v>
      </c>
      <c r="D24" s="33" t="s">
        <v>193</v>
      </c>
      <c r="E24" s="8">
        <v>1092618.8400000001</v>
      </c>
      <c r="F24" s="33" t="s">
        <v>193</v>
      </c>
    </row>
    <row r="25" spans="1:6" x14ac:dyDescent="0.25">
      <c r="A25" s="10"/>
      <c r="B25" s="11"/>
      <c r="C25" s="12" t="s">
        <v>187</v>
      </c>
      <c r="D25" s="45">
        <f>SUM(E18:E24)</f>
        <v>1289034.9900000002</v>
      </c>
      <c r="E25" s="45"/>
      <c r="F25" s="45"/>
    </row>
    <row r="26" spans="1:6" x14ac:dyDescent="0.25">
      <c r="A26" s="41" t="s">
        <v>47</v>
      </c>
      <c r="B26" s="38" t="s">
        <v>48</v>
      </c>
      <c r="C26" s="6" t="s">
        <v>49</v>
      </c>
      <c r="D26" s="8">
        <v>328.5</v>
      </c>
      <c r="E26" s="8">
        <v>16936.039999999997</v>
      </c>
      <c r="F26" s="8">
        <v>51.54</v>
      </c>
    </row>
    <row r="27" spans="1:6" x14ac:dyDescent="0.25">
      <c r="A27" s="42"/>
      <c r="B27" s="40"/>
      <c r="C27" s="6" t="s">
        <v>51</v>
      </c>
      <c r="D27" s="8">
        <v>1651</v>
      </c>
      <c r="E27" s="8">
        <v>68345.86</v>
      </c>
      <c r="F27" s="8">
        <v>38.075000000000003</v>
      </c>
    </row>
    <row r="28" spans="1:6" x14ac:dyDescent="0.25">
      <c r="A28" s="42"/>
      <c r="B28" s="38" t="s">
        <v>52</v>
      </c>
      <c r="C28" s="6" t="s">
        <v>53</v>
      </c>
      <c r="D28" s="8">
        <v>1266763</v>
      </c>
      <c r="E28" s="8">
        <v>75334.399999999994</v>
      </c>
      <c r="F28" s="8">
        <v>9.9999999999999992E-2</v>
      </c>
    </row>
    <row r="29" spans="1:6" x14ac:dyDescent="0.25">
      <c r="A29" s="42"/>
      <c r="B29" s="40"/>
      <c r="C29" s="6" t="s">
        <v>54</v>
      </c>
      <c r="D29" s="8">
        <v>100</v>
      </c>
      <c r="E29" s="8">
        <v>551.29</v>
      </c>
      <c r="F29" s="8">
        <v>5.51</v>
      </c>
    </row>
    <row r="30" spans="1:6" x14ac:dyDescent="0.25">
      <c r="A30" s="42"/>
      <c r="B30" s="6" t="s">
        <v>58</v>
      </c>
      <c r="C30" s="6" t="s">
        <v>59</v>
      </c>
      <c r="D30" s="8">
        <v>3000</v>
      </c>
      <c r="E30" s="8">
        <v>759.54</v>
      </c>
      <c r="F30" s="8">
        <v>0.25</v>
      </c>
    </row>
    <row r="31" spans="1:6" x14ac:dyDescent="0.25">
      <c r="A31" s="42"/>
      <c r="B31" s="38" t="s">
        <v>61</v>
      </c>
      <c r="C31" s="6" t="s">
        <v>62</v>
      </c>
      <c r="D31" s="33" t="s">
        <v>193</v>
      </c>
      <c r="E31" s="8">
        <v>223.36</v>
      </c>
      <c r="F31" s="33" t="s">
        <v>193</v>
      </c>
    </row>
    <row r="32" spans="1:6" x14ac:dyDescent="0.25">
      <c r="A32" s="42"/>
      <c r="B32" s="39"/>
      <c r="C32" s="6" t="s">
        <v>63</v>
      </c>
      <c r="D32" s="8">
        <v>470</v>
      </c>
      <c r="E32" s="8">
        <v>8324.5400000000009</v>
      </c>
      <c r="F32" s="8">
        <v>17.71</v>
      </c>
    </row>
    <row r="33" spans="1:6" x14ac:dyDescent="0.25">
      <c r="A33" s="42"/>
      <c r="B33" s="40"/>
      <c r="C33" s="6" t="s">
        <v>65</v>
      </c>
      <c r="D33" s="8">
        <v>46</v>
      </c>
      <c r="E33" s="8">
        <v>1405.63</v>
      </c>
      <c r="F33" s="8">
        <v>30.56</v>
      </c>
    </row>
    <row r="34" spans="1:6" x14ac:dyDescent="0.25">
      <c r="A34" s="43"/>
      <c r="B34" s="6" t="s">
        <v>66</v>
      </c>
      <c r="C34" s="6" t="s">
        <v>67</v>
      </c>
      <c r="D34" s="8">
        <v>3027.5</v>
      </c>
      <c r="E34" s="8">
        <v>56675.58</v>
      </c>
      <c r="F34" s="8">
        <v>16.989999999999998</v>
      </c>
    </row>
    <row r="35" spans="1:6" x14ac:dyDescent="0.25">
      <c r="A35" s="10"/>
      <c r="B35" s="11"/>
      <c r="C35" s="12" t="s">
        <v>188</v>
      </c>
      <c r="D35" s="45">
        <f>SUM(E26:E34)</f>
        <v>228556.24</v>
      </c>
      <c r="E35" s="45"/>
      <c r="F35" s="45"/>
    </row>
    <row r="36" spans="1:6" x14ac:dyDescent="0.25">
      <c r="A36" s="41" t="s">
        <v>69</v>
      </c>
      <c r="B36" s="38" t="s">
        <v>70</v>
      </c>
      <c r="C36" s="6" t="s">
        <v>71</v>
      </c>
      <c r="D36" s="8">
        <v>172.5</v>
      </c>
      <c r="E36" s="8">
        <v>5071.3500000000004</v>
      </c>
      <c r="F36" s="8">
        <v>30.09</v>
      </c>
    </row>
    <row r="37" spans="1:6" x14ac:dyDescent="0.25">
      <c r="A37" s="42"/>
      <c r="B37" s="39"/>
      <c r="C37" s="6" t="s">
        <v>73</v>
      </c>
      <c r="D37" s="8">
        <v>65</v>
      </c>
      <c r="E37" s="8">
        <v>5771.38</v>
      </c>
      <c r="F37" s="8">
        <v>88.79</v>
      </c>
    </row>
    <row r="38" spans="1:6" x14ac:dyDescent="0.25">
      <c r="A38" s="42"/>
      <c r="B38" s="39"/>
      <c r="C38" s="6" t="s">
        <v>74</v>
      </c>
      <c r="D38" s="8">
        <v>241.5</v>
      </c>
      <c r="E38" s="8">
        <v>6485.01</v>
      </c>
      <c r="F38" s="8">
        <v>26.875</v>
      </c>
    </row>
    <row r="39" spans="1:6" x14ac:dyDescent="0.25">
      <c r="A39" s="42"/>
      <c r="B39" s="39"/>
      <c r="C39" s="6" t="s">
        <v>75</v>
      </c>
      <c r="D39" s="8">
        <v>2347.6</v>
      </c>
      <c r="E39" s="8">
        <v>62080.21</v>
      </c>
      <c r="F39" s="8">
        <v>23.5</v>
      </c>
    </row>
    <row r="40" spans="1:6" x14ac:dyDescent="0.25">
      <c r="A40" s="42"/>
      <c r="B40" s="39"/>
      <c r="C40" s="6" t="s">
        <v>76</v>
      </c>
      <c r="D40" s="8">
        <v>8.5</v>
      </c>
      <c r="E40" s="8">
        <v>290.42</v>
      </c>
      <c r="F40" s="8">
        <v>34.17</v>
      </c>
    </row>
    <row r="41" spans="1:6" x14ac:dyDescent="0.25">
      <c r="A41" s="43"/>
      <c r="B41" s="40"/>
      <c r="C41" s="6" t="s">
        <v>78</v>
      </c>
      <c r="D41" s="8">
        <v>40</v>
      </c>
      <c r="E41" s="8">
        <v>1577.41</v>
      </c>
      <c r="F41" s="8">
        <v>39.44</v>
      </c>
    </row>
    <row r="42" spans="1:6" x14ac:dyDescent="0.25">
      <c r="A42" s="10"/>
      <c r="B42" s="11"/>
      <c r="C42" s="12" t="s">
        <v>189</v>
      </c>
      <c r="D42" s="45">
        <f>SUM(E36:E41)</f>
        <v>81275.78</v>
      </c>
      <c r="E42" s="45"/>
      <c r="F42" s="45"/>
    </row>
    <row r="43" spans="1:6" x14ac:dyDescent="0.25">
      <c r="A43" s="41" t="s">
        <v>79</v>
      </c>
      <c r="B43" s="6" t="s">
        <v>80</v>
      </c>
      <c r="C43" s="6" t="s">
        <v>81</v>
      </c>
      <c r="D43" s="8">
        <v>276</v>
      </c>
      <c r="E43" s="8">
        <v>7353.34</v>
      </c>
      <c r="F43" s="8">
        <v>26.64</v>
      </c>
    </row>
    <row r="44" spans="1:6" x14ac:dyDescent="0.25">
      <c r="A44" s="42"/>
      <c r="B44" s="6" t="s">
        <v>96</v>
      </c>
      <c r="C44" s="6" t="s">
        <v>97</v>
      </c>
      <c r="D44" s="8">
        <v>414</v>
      </c>
      <c r="E44" s="8">
        <v>12827.630000000001</v>
      </c>
      <c r="F44" s="8">
        <v>32.244999999999997</v>
      </c>
    </row>
    <row r="45" spans="1:6" x14ac:dyDescent="0.25">
      <c r="A45" s="42"/>
      <c r="B45" s="38" t="s">
        <v>98</v>
      </c>
      <c r="C45" s="6" t="s">
        <v>99</v>
      </c>
      <c r="D45" s="8">
        <v>23</v>
      </c>
      <c r="E45" s="8">
        <v>2130.7199999999998</v>
      </c>
      <c r="F45" s="8">
        <v>92.64</v>
      </c>
    </row>
    <row r="46" spans="1:6" x14ac:dyDescent="0.25">
      <c r="A46" s="42"/>
      <c r="B46" s="39"/>
      <c r="C46" s="6" t="s">
        <v>100</v>
      </c>
      <c r="D46" s="8">
        <v>23</v>
      </c>
      <c r="E46" s="8">
        <v>287.87</v>
      </c>
      <c r="F46" s="8">
        <v>12.52</v>
      </c>
    </row>
    <row r="47" spans="1:6" x14ac:dyDescent="0.25">
      <c r="A47" s="42"/>
      <c r="B47" s="39"/>
      <c r="C47" s="6" t="s">
        <v>101</v>
      </c>
      <c r="D47" s="8">
        <v>8882.5</v>
      </c>
      <c r="E47" s="8">
        <v>471369.82000000007</v>
      </c>
      <c r="F47" s="8">
        <v>126.99333333333334</v>
      </c>
    </row>
    <row r="48" spans="1:6" x14ac:dyDescent="0.25">
      <c r="A48" s="42"/>
      <c r="B48" s="39"/>
      <c r="C48" s="6" t="s">
        <v>102</v>
      </c>
      <c r="D48" s="8">
        <v>23</v>
      </c>
      <c r="E48" s="8">
        <v>603.94000000000005</v>
      </c>
      <c r="F48" s="8">
        <v>26.26</v>
      </c>
    </row>
    <row r="49" spans="1:6" x14ac:dyDescent="0.25">
      <c r="A49" s="42"/>
      <c r="B49" s="39"/>
      <c r="C49" s="6" t="s">
        <v>103</v>
      </c>
      <c r="D49" s="8">
        <v>95</v>
      </c>
      <c r="E49" s="8">
        <v>3201.16</v>
      </c>
      <c r="F49" s="8">
        <v>31.84</v>
      </c>
    </row>
    <row r="50" spans="1:6" x14ac:dyDescent="0.25">
      <c r="A50" s="42"/>
      <c r="B50" s="39"/>
      <c r="C50" s="6" t="s">
        <v>104</v>
      </c>
      <c r="D50" s="8">
        <v>492</v>
      </c>
      <c r="E50" s="8">
        <v>13275.81</v>
      </c>
      <c r="F50" s="8">
        <v>28.35</v>
      </c>
    </row>
    <row r="51" spans="1:6" x14ac:dyDescent="0.25">
      <c r="A51" s="42"/>
      <c r="B51" s="40"/>
      <c r="C51" s="6" t="s">
        <v>106</v>
      </c>
      <c r="D51" s="8">
        <v>5733.15</v>
      </c>
      <c r="E51" s="8">
        <v>15764.05</v>
      </c>
      <c r="F51" s="8">
        <v>2.5599999999999996</v>
      </c>
    </row>
    <row r="52" spans="1:6" x14ac:dyDescent="0.25">
      <c r="A52" s="42"/>
      <c r="B52" s="38" t="s">
        <v>107</v>
      </c>
      <c r="C52" s="6" t="s">
        <v>109</v>
      </c>
      <c r="D52" s="8">
        <v>17204.82</v>
      </c>
      <c r="E52" s="8">
        <v>474015.52</v>
      </c>
      <c r="F52" s="8">
        <v>28.479999999999997</v>
      </c>
    </row>
    <row r="53" spans="1:6" x14ac:dyDescent="0.25">
      <c r="A53" s="42"/>
      <c r="B53" s="39"/>
      <c r="C53" s="6" t="s">
        <v>110</v>
      </c>
      <c r="D53" s="8">
        <v>8380.92</v>
      </c>
      <c r="E53" s="8">
        <v>246923.85</v>
      </c>
      <c r="F53" s="8">
        <v>29.475000000000001</v>
      </c>
    </row>
    <row r="54" spans="1:6" x14ac:dyDescent="0.25">
      <c r="A54" s="42"/>
      <c r="B54" s="40"/>
      <c r="C54" s="6" t="s">
        <v>111</v>
      </c>
      <c r="D54" s="8">
        <v>175</v>
      </c>
      <c r="E54" s="8">
        <v>10111.299999999999</v>
      </c>
      <c r="F54" s="8">
        <v>56.019999999999996</v>
      </c>
    </row>
    <row r="55" spans="1:6" x14ac:dyDescent="0.25">
      <c r="A55" s="42"/>
      <c r="B55" s="6" t="s">
        <v>112</v>
      </c>
      <c r="C55" s="6" t="s">
        <v>113</v>
      </c>
      <c r="D55" s="8">
        <v>374</v>
      </c>
      <c r="E55" s="8">
        <v>20693.68</v>
      </c>
      <c r="F55" s="8">
        <v>57.104999999999997</v>
      </c>
    </row>
    <row r="56" spans="1:6" x14ac:dyDescent="0.25">
      <c r="A56" s="42"/>
      <c r="B56" s="6" t="s">
        <v>114</v>
      </c>
      <c r="C56" s="6" t="s">
        <v>115</v>
      </c>
      <c r="D56" s="8">
        <v>366.5</v>
      </c>
      <c r="E56" s="8">
        <v>19670.370000000003</v>
      </c>
      <c r="F56" s="8">
        <v>53.78</v>
      </c>
    </row>
    <row r="57" spans="1:6" x14ac:dyDescent="0.25">
      <c r="A57" s="42"/>
      <c r="B57" s="38" t="s">
        <v>116</v>
      </c>
      <c r="C57" s="6" t="s">
        <v>117</v>
      </c>
      <c r="D57" s="33" t="s">
        <v>193</v>
      </c>
      <c r="E57" s="8">
        <v>226.66</v>
      </c>
      <c r="F57" s="33" t="s">
        <v>193</v>
      </c>
    </row>
    <row r="58" spans="1:6" x14ac:dyDescent="0.25">
      <c r="A58" s="42"/>
      <c r="B58" s="39"/>
      <c r="C58" s="6" t="s">
        <v>118</v>
      </c>
      <c r="D58" s="8">
        <v>132</v>
      </c>
      <c r="E58" s="8">
        <v>7962.93</v>
      </c>
      <c r="F58" s="8">
        <v>62.040000000000006</v>
      </c>
    </row>
    <row r="59" spans="1:6" x14ac:dyDescent="0.25">
      <c r="A59" s="42"/>
      <c r="B59" s="39"/>
      <c r="C59" s="6" t="s">
        <v>119</v>
      </c>
      <c r="D59" s="8">
        <v>144</v>
      </c>
      <c r="E59" s="8">
        <v>8466.0499999999993</v>
      </c>
      <c r="F59" s="8">
        <v>58.954999999999998</v>
      </c>
    </row>
    <row r="60" spans="1:6" x14ac:dyDescent="0.25">
      <c r="A60" s="42"/>
      <c r="B60" s="39"/>
      <c r="C60" s="6" t="s">
        <v>120</v>
      </c>
      <c r="D60" s="8">
        <v>303.5</v>
      </c>
      <c r="E60" s="8">
        <v>15004.77</v>
      </c>
      <c r="F60" s="8">
        <v>53.11</v>
      </c>
    </row>
    <row r="61" spans="1:6" x14ac:dyDescent="0.25">
      <c r="A61" s="42"/>
      <c r="B61" s="39"/>
      <c r="C61" s="6" t="s">
        <v>121</v>
      </c>
      <c r="D61" s="8">
        <v>223</v>
      </c>
      <c r="E61" s="8">
        <v>15337.4</v>
      </c>
      <c r="F61" s="8">
        <v>68.775000000000006</v>
      </c>
    </row>
    <row r="62" spans="1:6" x14ac:dyDescent="0.25">
      <c r="A62" s="42"/>
      <c r="B62" s="39"/>
      <c r="C62" s="6" t="s">
        <v>122</v>
      </c>
      <c r="D62" s="8">
        <v>243</v>
      </c>
      <c r="E62" s="8">
        <v>17317.36</v>
      </c>
      <c r="F62" s="8">
        <v>70.69</v>
      </c>
    </row>
    <row r="63" spans="1:6" x14ac:dyDescent="0.25">
      <c r="A63" s="42"/>
      <c r="B63" s="39"/>
      <c r="C63" s="6" t="s">
        <v>124</v>
      </c>
      <c r="D63" s="8">
        <v>136</v>
      </c>
      <c r="E63" s="8">
        <v>8174.2100000000009</v>
      </c>
      <c r="F63" s="8">
        <v>59.454999999999998</v>
      </c>
    </row>
    <row r="64" spans="1:6" x14ac:dyDescent="0.25">
      <c r="A64" s="42"/>
      <c r="B64" s="40"/>
      <c r="C64" s="6" t="s">
        <v>125</v>
      </c>
      <c r="D64" s="8">
        <v>290</v>
      </c>
      <c r="E64" s="8">
        <v>15165.8</v>
      </c>
      <c r="F64" s="8">
        <v>56.785000000000004</v>
      </c>
    </row>
    <row r="65" spans="1:6" x14ac:dyDescent="0.25">
      <c r="A65" s="42"/>
      <c r="B65" s="6" t="s">
        <v>127</v>
      </c>
      <c r="C65" s="6" t="s">
        <v>128</v>
      </c>
      <c r="D65" s="8">
        <v>151</v>
      </c>
      <c r="E65" s="8">
        <v>6262.7199999999993</v>
      </c>
      <c r="F65" s="8">
        <v>40.375</v>
      </c>
    </row>
    <row r="66" spans="1:6" x14ac:dyDescent="0.25">
      <c r="A66" s="42"/>
      <c r="B66" s="38" t="s">
        <v>131</v>
      </c>
      <c r="C66" s="6" t="s">
        <v>132</v>
      </c>
      <c r="D66" s="8">
        <v>1987.5</v>
      </c>
      <c r="E66" s="8">
        <v>55659.62</v>
      </c>
      <c r="F66" s="8">
        <v>28.185000000000002</v>
      </c>
    </row>
    <row r="67" spans="1:6" x14ac:dyDescent="0.25">
      <c r="A67" s="42"/>
      <c r="B67" s="40"/>
      <c r="C67" s="6" t="s">
        <v>133</v>
      </c>
      <c r="D67" s="8">
        <v>659</v>
      </c>
      <c r="E67" s="8">
        <v>12263.91</v>
      </c>
      <c r="F67" s="8">
        <v>13.795</v>
      </c>
    </row>
    <row r="68" spans="1:6" x14ac:dyDescent="0.25">
      <c r="A68" s="42"/>
      <c r="B68" s="38" t="s">
        <v>93</v>
      </c>
      <c r="C68" s="6" t="s">
        <v>94</v>
      </c>
      <c r="D68" s="8">
        <v>39.5</v>
      </c>
      <c r="E68" s="8">
        <v>1155.99</v>
      </c>
      <c r="F68" s="8">
        <v>29.27</v>
      </c>
    </row>
    <row r="69" spans="1:6" x14ac:dyDescent="0.25">
      <c r="A69" s="42"/>
      <c r="B69" s="40"/>
      <c r="C69" s="6" t="s">
        <v>95</v>
      </c>
      <c r="D69" s="8">
        <v>7354.5</v>
      </c>
      <c r="E69" s="8">
        <v>26268.739999999998</v>
      </c>
      <c r="F69" s="8">
        <v>10.625</v>
      </c>
    </row>
    <row r="70" spans="1:6" x14ac:dyDescent="0.25">
      <c r="A70" s="42"/>
      <c r="B70" s="38" t="s">
        <v>82</v>
      </c>
      <c r="C70" s="6" t="s">
        <v>83</v>
      </c>
      <c r="D70" s="8">
        <v>816</v>
      </c>
      <c r="E70" s="8">
        <v>44273.68</v>
      </c>
      <c r="F70" s="8">
        <v>54.25</v>
      </c>
    </row>
    <row r="71" spans="1:6" x14ac:dyDescent="0.25">
      <c r="A71" s="42"/>
      <c r="B71" s="39"/>
      <c r="C71" s="6" t="s">
        <v>84</v>
      </c>
      <c r="D71" s="8">
        <v>11.5</v>
      </c>
      <c r="E71" s="8">
        <v>485.92</v>
      </c>
      <c r="F71" s="8">
        <v>42.25</v>
      </c>
    </row>
    <row r="72" spans="1:6" x14ac:dyDescent="0.25">
      <c r="A72" s="42"/>
      <c r="B72" s="39"/>
      <c r="C72" s="6" t="s">
        <v>85</v>
      </c>
      <c r="D72" s="33" t="s">
        <v>193</v>
      </c>
      <c r="E72" s="8">
        <v>91788.88</v>
      </c>
      <c r="F72" s="33" t="s">
        <v>193</v>
      </c>
    </row>
    <row r="73" spans="1:6" x14ac:dyDescent="0.25">
      <c r="A73" s="42"/>
      <c r="B73" s="40"/>
      <c r="C73" s="6" t="s">
        <v>86</v>
      </c>
      <c r="D73" s="8">
        <v>34.5</v>
      </c>
      <c r="E73" s="8">
        <v>611.62</v>
      </c>
      <c r="F73" s="8">
        <v>17.73</v>
      </c>
    </row>
    <row r="74" spans="1:6" x14ac:dyDescent="0.25">
      <c r="A74" s="43"/>
      <c r="B74" s="6" t="s">
        <v>87</v>
      </c>
      <c r="C74" s="6" t="s">
        <v>92</v>
      </c>
      <c r="D74" s="8">
        <v>23</v>
      </c>
      <c r="E74" s="8">
        <v>339.69</v>
      </c>
      <c r="F74" s="8">
        <v>14.77</v>
      </c>
    </row>
    <row r="75" spans="1:6" x14ac:dyDescent="0.25">
      <c r="A75" s="10"/>
      <c r="B75" s="11"/>
      <c r="C75" s="12" t="s">
        <v>190</v>
      </c>
      <c r="D75" s="45">
        <f>SUM(E43:E74)</f>
        <v>1624995.0100000002</v>
      </c>
      <c r="E75" s="45"/>
      <c r="F75" s="45"/>
    </row>
    <row r="76" spans="1:6" x14ac:dyDescent="0.25">
      <c r="A76" s="41" t="s">
        <v>134</v>
      </c>
      <c r="B76" s="38" t="s">
        <v>135</v>
      </c>
      <c r="C76" s="6" t="s">
        <v>136</v>
      </c>
      <c r="D76" s="8">
        <v>1146.5</v>
      </c>
      <c r="E76" s="8">
        <v>40061.379999999997</v>
      </c>
      <c r="F76" s="8">
        <v>30.615000000000002</v>
      </c>
    </row>
    <row r="77" spans="1:6" x14ac:dyDescent="0.25">
      <c r="A77" s="42"/>
      <c r="B77" s="40"/>
      <c r="C77" s="6" t="s">
        <v>137</v>
      </c>
      <c r="D77" s="8">
        <v>645.5</v>
      </c>
      <c r="E77" s="8">
        <v>21156.920000000002</v>
      </c>
      <c r="F77" s="8">
        <v>32.17</v>
      </c>
    </row>
    <row r="78" spans="1:6" x14ac:dyDescent="0.25">
      <c r="A78" s="42"/>
      <c r="B78" s="38" t="s">
        <v>138</v>
      </c>
      <c r="C78" s="6" t="s">
        <v>139</v>
      </c>
      <c r="D78" s="8">
        <v>128000</v>
      </c>
      <c r="E78" s="8">
        <v>7614.2</v>
      </c>
      <c r="F78" s="8">
        <v>0.06</v>
      </c>
    </row>
    <row r="79" spans="1:6" x14ac:dyDescent="0.25">
      <c r="A79" s="42"/>
      <c r="B79" s="39"/>
      <c r="C79" s="6" t="s">
        <v>140</v>
      </c>
      <c r="D79" s="8">
        <v>1895674.5</v>
      </c>
      <c r="E79" s="8">
        <v>123209.23</v>
      </c>
      <c r="F79" s="8">
        <v>6.6666666666666666E-2</v>
      </c>
    </row>
    <row r="80" spans="1:6" x14ac:dyDescent="0.25">
      <c r="A80" s="43"/>
      <c r="B80" s="40"/>
      <c r="C80" s="6" t="s">
        <v>141</v>
      </c>
      <c r="D80" s="8">
        <v>624991</v>
      </c>
      <c r="E80" s="8">
        <v>86629.010000000009</v>
      </c>
      <c r="F80" s="8">
        <v>0.15250000000000002</v>
      </c>
    </row>
    <row r="81" spans="1:6" x14ac:dyDescent="0.25">
      <c r="A81" s="10"/>
      <c r="B81" s="11"/>
      <c r="C81" s="12" t="s">
        <v>191</v>
      </c>
      <c r="D81" s="45">
        <f>SUM(E76:E80)</f>
        <v>278670.74</v>
      </c>
      <c r="E81" s="45"/>
      <c r="F81" s="45"/>
    </row>
    <row r="82" spans="1:6" x14ac:dyDescent="0.25">
      <c r="A82" s="41" t="s">
        <v>145</v>
      </c>
      <c r="B82" s="38" t="s">
        <v>146</v>
      </c>
      <c r="C82" s="6" t="s">
        <v>147</v>
      </c>
      <c r="D82" s="8">
        <v>69.5</v>
      </c>
      <c r="E82" s="8">
        <v>1811.5</v>
      </c>
      <c r="F82" s="8">
        <v>26.06</v>
      </c>
    </row>
    <row r="83" spans="1:6" x14ac:dyDescent="0.25">
      <c r="A83" s="42"/>
      <c r="B83" s="39"/>
      <c r="C83" s="6" t="s">
        <v>148</v>
      </c>
      <c r="D83" s="8">
        <v>2704.83</v>
      </c>
      <c r="E83" s="8">
        <v>9221.43</v>
      </c>
      <c r="F83" s="8">
        <v>3.41</v>
      </c>
    </row>
    <row r="84" spans="1:6" x14ac:dyDescent="0.25">
      <c r="A84" s="42"/>
      <c r="B84" s="39"/>
      <c r="C84" s="6" t="s">
        <v>149</v>
      </c>
      <c r="D84" s="8">
        <v>1508.1</v>
      </c>
      <c r="E84" s="8">
        <v>27572.23</v>
      </c>
      <c r="F84" s="8">
        <v>18.28</v>
      </c>
    </row>
    <row r="85" spans="1:6" x14ac:dyDescent="0.25">
      <c r="A85" s="42"/>
      <c r="B85" s="40"/>
      <c r="C85" s="6" t="s">
        <v>150</v>
      </c>
      <c r="D85" s="8">
        <v>144</v>
      </c>
      <c r="E85" s="8">
        <v>3676.36</v>
      </c>
      <c r="F85" s="8">
        <v>28.28</v>
      </c>
    </row>
    <row r="86" spans="1:6" x14ac:dyDescent="0.25">
      <c r="A86" s="42"/>
      <c r="B86" s="6" t="s">
        <v>153</v>
      </c>
      <c r="C86" s="6" t="s">
        <v>154</v>
      </c>
      <c r="D86" s="8">
        <v>13330</v>
      </c>
      <c r="E86" s="8">
        <v>486200.27999999997</v>
      </c>
      <c r="F86" s="8">
        <v>43.136666666666663</v>
      </c>
    </row>
    <row r="87" spans="1:6" x14ac:dyDescent="0.25">
      <c r="A87" s="42"/>
      <c r="B87" s="38" t="s">
        <v>155</v>
      </c>
      <c r="C87" s="6" t="s">
        <v>157</v>
      </c>
      <c r="D87" s="8">
        <v>3105.43</v>
      </c>
      <c r="E87" s="8">
        <v>75363.62000000001</v>
      </c>
      <c r="F87" s="8">
        <v>24.26</v>
      </c>
    </row>
    <row r="88" spans="1:6" x14ac:dyDescent="0.25">
      <c r="A88" s="42"/>
      <c r="B88" s="39"/>
      <c r="C88" s="6" t="s">
        <v>158</v>
      </c>
      <c r="D88" s="8">
        <v>3873.5</v>
      </c>
      <c r="E88" s="8">
        <v>104020.23</v>
      </c>
      <c r="F88" s="8">
        <v>26.85</v>
      </c>
    </row>
    <row r="89" spans="1:6" x14ac:dyDescent="0.25">
      <c r="A89" s="43"/>
      <c r="B89" s="40"/>
      <c r="C89" s="6" t="s">
        <v>159</v>
      </c>
      <c r="D89" s="8">
        <v>569.75</v>
      </c>
      <c r="E89" s="8">
        <v>13039.96</v>
      </c>
      <c r="F89" s="8">
        <v>22.89</v>
      </c>
    </row>
    <row r="90" spans="1:6" x14ac:dyDescent="0.25">
      <c r="A90" s="10"/>
      <c r="B90" s="11"/>
      <c r="C90" s="12" t="s">
        <v>192</v>
      </c>
      <c r="D90" s="46">
        <f>SUM(E82:E89)</f>
        <v>720905.60999999987</v>
      </c>
      <c r="E90" s="47"/>
      <c r="F90" s="48"/>
    </row>
    <row r="91" spans="1:6" ht="15.75" x14ac:dyDescent="0.25">
      <c r="A91" s="14" t="s">
        <v>161</v>
      </c>
      <c r="B91" s="15"/>
      <c r="C91" s="16"/>
      <c r="D91" s="50">
        <f>D90+D81+D75+D42+D35+D25+D17+D7+D3</f>
        <v>5340150.7899999991</v>
      </c>
      <c r="E91" s="51"/>
      <c r="F91" s="52"/>
    </row>
  </sheetData>
  <sortState ref="B43:F74">
    <sortCondition ref="C43:C74"/>
  </sortState>
  <mergeCells count="38">
    <mergeCell ref="B78:B80"/>
    <mergeCell ref="B76:B77"/>
    <mergeCell ref="B87:B89"/>
    <mergeCell ref="B82:B85"/>
    <mergeCell ref="B26:B27"/>
    <mergeCell ref="B36:B41"/>
    <mergeCell ref="B70:B73"/>
    <mergeCell ref="B68:B69"/>
    <mergeCell ref="B66:B67"/>
    <mergeCell ref="B57:B64"/>
    <mergeCell ref="B52:B54"/>
    <mergeCell ref="B45:B51"/>
    <mergeCell ref="D91:F91"/>
    <mergeCell ref="A4:A6"/>
    <mergeCell ref="A8:A16"/>
    <mergeCell ref="A18:A24"/>
    <mergeCell ref="A26:A34"/>
    <mergeCell ref="A36:A41"/>
    <mergeCell ref="A43:A74"/>
    <mergeCell ref="A82:A89"/>
    <mergeCell ref="A76:A80"/>
    <mergeCell ref="B4:B5"/>
    <mergeCell ref="B13:B16"/>
    <mergeCell ref="B8:B11"/>
    <mergeCell ref="B23:B24"/>
    <mergeCell ref="B19:B20"/>
    <mergeCell ref="B31:B33"/>
    <mergeCell ref="B28:B29"/>
    <mergeCell ref="A1:C1"/>
    <mergeCell ref="D3:F3"/>
    <mergeCell ref="D7:F7"/>
    <mergeCell ref="D17:F17"/>
    <mergeCell ref="D25:F25"/>
    <mergeCell ref="D35:F35"/>
    <mergeCell ref="D42:F42"/>
    <mergeCell ref="D75:F75"/>
    <mergeCell ref="D81:F81"/>
    <mergeCell ref="D90:F90"/>
  </mergeCells>
  <pageMargins left="0.7" right="0.7" top="0.75" bottom="0.75" header="0.3" footer="0.3"/>
  <pageSetup paperSize="8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opLeftCell="A28" workbookViewId="0">
      <selection activeCell="D64" sqref="D64:F64"/>
    </sheetView>
  </sheetViews>
  <sheetFormatPr defaultRowHeight="15" x14ac:dyDescent="0.25"/>
  <cols>
    <col min="1" max="1" width="34.7109375" style="28" bestFit="1" customWidth="1"/>
    <col min="2" max="2" width="45.140625" bestFit="1" customWidth="1"/>
    <col min="3" max="3" width="51.42578125" bestFit="1" customWidth="1"/>
    <col min="4" max="4" width="26.42578125" bestFit="1" customWidth="1"/>
    <col min="5" max="5" width="25.28515625" bestFit="1" customWidth="1"/>
    <col min="6" max="6" width="34.5703125" style="1" bestFit="1" customWidth="1"/>
  </cols>
  <sheetData>
    <row r="1" spans="1:6" ht="30" customHeight="1" x14ac:dyDescent="0.25">
      <c r="A1" s="44" t="s">
        <v>171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31" t="s">
        <v>0</v>
      </c>
      <c r="B2" s="6" t="s">
        <v>1</v>
      </c>
      <c r="C2" s="6" t="s">
        <v>1</v>
      </c>
      <c r="D2" s="8"/>
      <c r="E2" s="8">
        <v>343776.42</v>
      </c>
      <c r="F2" s="8"/>
    </row>
    <row r="3" spans="1:6" x14ac:dyDescent="0.25">
      <c r="A3" s="29"/>
      <c r="B3" s="18"/>
      <c r="C3" s="12" t="s">
        <v>184</v>
      </c>
      <c r="D3" s="45">
        <f>SUM(E2:E2)</f>
        <v>343776.42</v>
      </c>
      <c r="E3" s="45"/>
      <c r="F3" s="45"/>
    </row>
    <row r="4" spans="1:6" x14ac:dyDescent="0.25">
      <c r="A4" s="53" t="s">
        <v>2</v>
      </c>
      <c r="B4" s="6" t="s">
        <v>3</v>
      </c>
      <c r="C4" s="6" t="s">
        <v>6</v>
      </c>
      <c r="D4" s="8">
        <v>282</v>
      </c>
      <c r="E4" s="8">
        <v>3588.81</v>
      </c>
      <c r="F4" s="8">
        <v>12.73</v>
      </c>
    </row>
    <row r="5" spans="1:6" x14ac:dyDescent="0.25">
      <c r="A5" s="53"/>
      <c r="B5" s="6" t="s">
        <v>7</v>
      </c>
      <c r="C5" s="6" t="s">
        <v>8</v>
      </c>
      <c r="D5" s="8">
        <v>890199.03</v>
      </c>
      <c r="E5" s="8">
        <v>66485.78</v>
      </c>
      <c r="F5" s="8">
        <v>7.5000000000000011E-2</v>
      </c>
    </row>
    <row r="6" spans="1:6" x14ac:dyDescent="0.25">
      <c r="A6" s="29"/>
      <c r="B6" s="11"/>
      <c r="C6" s="12" t="s">
        <v>185</v>
      </c>
      <c r="D6" s="45">
        <f>SUM(E4:E5)</f>
        <v>70074.59</v>
      </c>
      <c r="E6" s="45"/>
      <c r="F6" s="45"/>
    </row>
    <row r="7" spans="1:6" x14ac:dyDescent="0.25">
      <c r="A7" s="53" t="s">
        <v>9</v>
      </c>
      <c r="B7" s="57" t="s">
        <v>10</v>
      </c>
      <c r="C7" s="6" t="s">
        <v>11</v>
      </c>
      <c r="D7" s="8">
        <v>55</v>
      </c>
      <c r="E7" s="8">
        <v>591.84</v>
      </c>
      <c r="F7" s="8">
        <v>10.76</v>
      </c>
    </row>
    <row r="8" spans="1:6" x14ac:dyDescent="0.25">
      <c r="A8" s="53"/>
      <c r="B8" s="57"/>
      <c r="C8" s="6" t="s">
        <v>12</v>
      </c>
      <c r="D8" s="8">
        <v>2</v>
      </c>
      <c r="E8" s="8">
        <v>1044.95</v>
      </c>
      <c r="F8" s="8">
        <v>522.48</v>
      </c>
    </row>
    <row r="9" spans="1:6" x14ac:dyDescent="0.25">
      <c r="A9" s="53"/>
      <c r="B9" s="57"/>
      <c r="C9" s="6" t="s">
        <v>13</v>
      </c>
      <c r="D9" s="8">
        <v>619.5</v>
      </c>
      <c r="E9" s="8">
        <v>10663.72</v>
      </c>
      <c r="F9" s="8">
        <v>17.21</v>
      </c>
    </row>
    <row r="10" spans="1:6" x14ac:dyDescent="0.25">
      <c r="A10" s="53"/>
      <c r="B10" s="57" t="s">
        <v>23</v>
      </c>
      <c r="C10" s="6" t="s">
        <v>24</v>
      </c>
      <c r="D10" s="8">
        <v>1.5</v>
      </c>
      <c r="E10" s="8">
        <v>58.2</v>
      </c>
      <c r="F10" s="8">
        <v>38.799999999999997</v>
      </c>
    </row>
    <row r="11" spans="1:6" x14ac:dyDescent="0.25">
      <c r="A11" s="53"/>
      <c r="B11" s="57"/>
      <c r="C11" s="6" t="s">
        <v>25</v>
      </c>
      <c r="D11" s="8">
        <v>397.5</v>
      </c>
      <c r="E11" s="8">
        <v>20714.22</v>
      </c>
      <c r="F11" s="8">
        <v>52.11</v>
      </c>
    </row>
    <row r="12" spans="1:6" x14ac:dyDescent="0.25">
      <c r="A12" s="53"/>
      <c r="B12" s="57"/>
      <c r="C12" s="6" t="s">
        <v>26</v>
      </c>
      <c r="D12" s="8">
        <v>171.5</v>
      </c>
      <c r="E12" s="8">
        <v>1422.35</v>
      </c>
      <c r="F12" s="8">
        <v>17.580000000000002</v>
      </c>
    </row>
    <row r="13" spans="1:6" x14ac:dyDescent="0.25">
      <c r="A13" s="53"/>
      <c r="B13" s="57"/>
      <c r="C13" s="6" t="s">
        <v>27</v>
      </c>
      <c r="D13" s="8">
        <v>2052.5</v>
      </c>
      <c r="E13" s="8">
        <v>40272.559999999998</v>
      </c>
      <c r="F13" s="8">
        <v>19.96</v>
      </c>
    </row>
    <row r="14" spans="1:6" x14ac:dyDescent="0.25">
      <c r="A14" s="29"/>
      <c r="B14" s="11"/>
      <c r="C14" s="12" t="s">
        <v>186</v>
      </c>
      <c r="D14" s="45">
        <f>SUM(E7:E13)</f>
        <v>74767.839999999997</v>
      </c>
      <c r="E14" s="45"/>
      <c r="F14" s="45"/>
    </row>
    <row r="15" spans="1:6" x14ac:dyDescent="0.25">
      <c r="A15" s="53" t="s">
        <v>28</v>
      </c>
      <c r="B15" s="6" t="s">
        <v>29</v>
      </c>
      <c r="C15" s="6" t="s">
        <v>31</v>
      </c>
      <c r="D15" s="8">
        <v>3737.5</v>
      </c>
      <c r="E15" s="8">
        <v>58038.09</v>
      </c>
      <c r="F15" s="8">
        <v>15.53</v>
      </c>
    </row>
    <row r="16" spans="1:6" x14ac:dyDescent="0.25">
      <c r="A16" s="53"/>
      <c r="B16" s="6" t="s">
        <v>35</v>
      </c>
      <c r="C16" s="6" t="s">
        <v>38</v>
      </c>
      <c r="D16" s="8">
        <v>138</v>
      </c>
      <c r="E16" s="8">
        <v>1008.82</v>
      </c>
      <c r="F16" s="8">
        <v>7.31</v>
      </c>
    </row>
    <row r="17" spans="1:6" x14ac:dyDescent="0.25">
      <c r="A17" s="53"/>
      <c r="B17" s="6" t="s">
        <v>39</v>
      </c>
      <c r="C17" s="6" t="s">
        <v>41</v>
      </c>
      <c r="D17" s="8">
        <v>23</v>
      </c>
      <c r="E17" s="8">
        <v>722.84</v>
      </c>
      <c r="F17" s="8">
        <v>31.43</v>
      </c>
    </row>
    <row r="18" spans="1:6" x14ac:dyDescent="0.25">
      <c r="A18" s="53"/>
      <c r="B18" s="6" t="s">
        <v>42</v>
      </c>
      <c r="C18" s="6" t="s">
        <v>43</v>
      </c>
      <c r="D18" s="8">
        <v>1658.83</v>
      </c>
      <c r="E18" s="8">
        <v>63262.3</v>
      </c>
      <c r="F18" s="8">
        <v>39.36</v>
      </c>
    </row>
    <row r="19" spans="1:6" x14ac:dyDescent="0.25">
      <c r="A19" s="53"/>
      <c r="B19" s="6" t="s">
        <v>44</v>
      </c>
      <c r="C19" s="6" t="s">
        <v>45</v>
      </c>
      <c r="D19" s="8">
        <v>23</v>
      </c>
      <c r="E19" s="8">
        <v>793.76</v>
      </c>
      <c r="F19" s="8">
        <v>34.51</v>
      </c>
    </row>
    <row r="20" spans="1:6" x14ac:dyDescent="0.25">
      <c r="A20" s="29"/>
      <c r="B20" s="11"/>
      <c r="C20" s="12" t="s">
        <v>187</v>
      </c>
      <c r="D20" s="45">
        <f>SUM(E15:E19)</f>
        <v>123825.80999999998</v>
      </c>
      <c r="E20" s="45"/>
      <c r="F20" s="45"/>
    </row>
    <row r="21" spans="1:6" x14ac:dyDescent="0.25">
      <c r="A21" s="53" t="s">
        <v>47</v>
      </c>
      <c r="B21" s="57" t="s">
        <v>48</v>
      </c>
      <c r="C21" s="6" t="s">
        <v>49</v>
      </c>
      <c r="D21" s="8">
        <v>2033.95</v>
      </c>
      <c r="E21" s="8">
        <v>50245.409999999996</v>
      </c>
      <c r="F21" s="8">
        <v>16.98</v>
      </c>
    </row>
    <row r="22" spans="1:6" x14ac:dyDescent="0.25">
      <c r="A22" s="53"/>
      <c r="B22" s="57"/>
      <c r="C22" s="6" t="s">
        <v>50</v>
      </c>
      <c r="D22" s="8">
        <v>43</v>
      </c>
      <c r="E22" s="8">
        <v>588.72</v>
      </c>
      <c r="F22" s="8">
        <v>13.69</v>
      </c>
    </row>
    <row r="23" spans="1:6" x14ac:dyDescent="0.25">
      <c r="A23" s="53"/>
      <c r="B23" s="6" t="s">
        <v>52</v>
      </c>
      <c r="C23" s="6" t="s">
        <v>53</v>
      </c>
      <c r="D23" s="8">
        <v>78500</v>
      </c>
      <c r="E23" s="8">
        <v>7732.24</v>
      </c>
      <c r="F23" s="8">
        <v>8.5000000000000006E-2</v>
      </c>
    </row>
    <row r="24" spans="1:6" x14ac:dyDescent="0.25">
      <c r="A24" s="53"/>
      <c r="B24" s="6" t="s">
        <v>56</v>
      </c>
      <c r="C24" s="6" t="s">
        <v>57</v>
      </c>
      <c r="D24" s="8">
        <v>208</v>
      </c>
      <c r="E24" s="8">
        <v>2111.39</v>
      </c>
      <c r="F24" s="8">
        <v>10.15</v>
      </c>
    </row>
    <row r="25" spans="1:6" x14ac:dyDescent="0.25">
      <c r="A25" s="53"/>
      <c r="B25" s="57" t="s">
        <v>58</v>
      </c>
      <c r="C25" s="6" t="s">
        <v>59</v>
      </c>
      <c r="D25" s="8">
        <v>9333</v>
      </c>
      <c r="E25" s="8">
        <v>5085.38</v>
      </c>
      <c r="F25" s="8">
        <v>0.54</v>
      </c>
    </row>
    <row r="26" spans="1:6" x14ac:dyDescent="0.25">
      <c r="A26" s="53"/>
      <c r="B26" s="57"/>
      <c r="C26" s="6" t="s">
        <v>60</v>
      </c>
      <c r="D26" s="8">
        <v>51.73</v>
      </c>
      <c r="E26" s="8">
        <v>19355.97</v>
      </c>
      <c r="F26" s="8">
        <v>374.17</v>
      </c>
    </row>
    <row r="27" spans="1:6" x14ac:dyDescent="0.25">
      <c r="A27" s="53"/>
      <c r="B27" s="57" t="s">
        <v>61</v>
      </c>
      <c r="C27" s="6" t="s">
        <v>63</v>
      </c>
      <c r="D27" s="8">
        <v>6035.03</v>
      </c>
      <c r="E27" s="8">
        <v>20574.439999999999</v>
      </c>
      <c r="F27" s="8">
        <v>3.41</v>
      </c>
    </row>
    <row r="28" spans="1:6" x14ac:dyDescent="0.25">
      <c r="A28" s="53"/>
      <c r="B28" s="57"/>
      <c r="C28" s="6" t="s">
        <v>64</v>
      </c>
      <c r="D28" s="8">
        <v>1578.5</v>
      </c>
      <c r="E28" s="8">
        <v>31653.93</v>
      </c>
      <c r="F28" s="8">
        <v>32.405000000000001</v>
      </c>
    </row>
    <row r="29" spans="1:6" x14ac:dyDescent="0.25">
      <c r="A29" s="53"/>
      <c r="B29" s="57" t="s">
        <v>66</v>
      </c>
      <c r="C29" s="6" t="s">
        <v>67</v>
      </c>
      <c r="D29" s="8">
        <v>2142</v>
      </c>
      <c r="E29" s="8">
        <v>42947.76</v>
      </c>
      <c r="F29" s="8">
        <v>18.670000000000002</v>
      </c>
    </row>
    <row r="30" spans="1:6" x14ac:dyDescent="0.25">
      <c r="A30" s="53"/>
      <c r="B30" s="57"/>
      <c r="C30" s="6" t="s">
        <v>68</v>
      </c>
      <c r="D30" s="33" t="s">
        <v>193</v>
      </c>
      <c r="E30" s="8">
        <v>41.11</v>
      </c>
      <c r="F30" s="33" t="s">
        <v>193</v>
      </c>
    </row>
    <row r="31" spans="1:6" x14ac:dyDescent="0.25">
      <c r="A31" s="29"/>
      <c r="B31" s="11"/>
      <c r="C31" s="12" t="s">
        <v>188</v>
      </c>
      <c r="D31" s="45">
        <f>SUM(E21:E30)</f>
        <v>180336.35</v>
      </c>
      <c r="E31" s="45"/>
      <c r="F31" s="45"/>
    </row>
    <row r="32" spans="1:6" x14ac:dyDescent="0.25">
      <c r="A32" s="53" t="s">
        <v>69</v>
      </c>
      <c r="B32" s="57" t="s">
        <v>70</v>
      </c>
      <c r="C32" s="6" t="s">
        <v>72</v>
      </c>
      <c r="D32" s="8">
        <v>826.05</v>
      </c>
      <c r="E32" s="8">
        <v>18481.7</v>
      </c>
      <c r="F32" s="8">
        <v>22.37</v>
      </c>
    </row>
    <row r="33" spans="1:6" x14ac:dyDescent="0.25">
      <c r="A33" s="53"/>
      <c r="B33" s="57"/>
      <c r="C33" s="6" t="s">
        <v>74</v>
      </c>
      <c r="D33" s="8">
        <v>2849</v>
      </c>
      <c r="E33" s="8">
        <v>32222.73</v>
      </c>
      <c r="F33" s="8">
        <v>25.655000000000001</v>
      </c>
    </row>
    <row r="34" spans="1:6" x14ac:dyDescent="0.25">
      <c r="A34" s="53"/>
      <c r="B34" s="57"/>
      <c r="C34" s="6" t="s">
        <v>75</v>
      </c>
      <c r="D34" s="8">
        <v>1460</v>
      </c>
      <c r="E34" s="8">
        <v>16825.66</v>
      </c>
      <c r="F34" s="8">
        <v>8.8849999999999998</v>
      </c>
    </row>
    <row r="35" spans="1:6" x14ac:dyDescent="0.25">
      <c r="A35" s="29"/>
      <c r="B35" s="11"/>
      <c r="C35" s="12" t="s">
        <v>189</v>
      </c>
      <c r="D35" s="45">
        <f>SUM(E32:E34)</f>
        <v>67530.09</v>
      </c>
      <c r="E35" s="45"/>
      <c r="F35" s="45"/>
    </row>
    <row r="36" spans="1:6" x14ac:dyDescent="0.25">
      <c r="A36" s="53" t="s">
        <v>79</v>
      </c>
      <c r="B36" s="6" t="s">
        <v>80</v>
      </c>
      <c r="C36" s="6" t="s">
        <v>81</v>
      </c>
      <c r="D36" s="8">
        <v>15</v>
      </c>
      <c r="E36" s="8">
        <v>502.68</v>
      </c>
      <c r="F36" s="8">
        <v>33.51</v>
      </c>
    </row>
    <row r="37" spans="1:6" x14ac:dyDescent="0.25">
      <c r="A37" s="53"/>
      <c r="B37" s="57" t="s">
        <v>82</v>
      </c>
      <c r="C37" s="6" t="s">
        <v>83</v>
      </c>
      <c r="D37" s="8">
        <v>1426.31</v>
      </c>
      <c r="E37" s="8">
        <v>47317.55</v>
      </c>
      <c r="F37" s="8">
        <v>33.17</v>
      </c>
    </row>
    <row r="38" spans="1:6" x14ac:dyDescent="0.25">
      <c r="A38" s="53"/>
      <c r="B38" s="57"/>
      <c r="C38" s="6" t="s">
        <v>85</v>
      </c>
      <c r="D38" s="8">
        <v>234.5</v>
      </c>
      <c r="E38" s="8">
        <v>5214.88</v>
      </c>
      <c r="F38" s="8">
        <v>30.375</v>
      </c>
    </row>
    <row r="39" spans="1:6" x14ac:dyDescent="0.25">
      <c r="A39" s="53"/>
      <c r="B39" s="57"/>
      <c r="C39" s="6" t="s">
        <v>86</v>
      </c>
      <c r="D39" s="8">
        <v>3357.91</v>
      </c>
      <c r="E39" s="8">
        <v>37978.049999999996</v>
      </c>
      <c r="F39" s="8">
        <v>13.08</v>
      </c>
    </row>
    <row r="40" spans="1:6" x14ac:dyDescent="0.25">
      <c r="A40" s="53"/>
      <c r="B40" s="57" t="s">
        <v>93</v>
      </c>
      <c r="C40" s="6" t="s">
        <v>94</v>
      </c>
      <c r="D40" s="8">
        <v>168</v>
      </c>
      <c r="E40" s="8">
        <v>3540.24</v>
      </c>
      <c r="F40" s="8">
        <v>21.07</v>
      </c>
    </row>
    <row r="41" spans="1:6" x14ac:dyDescent="0.25">
      <c r="A41" s="53"/>
      <c r="B41" s="57"/>
      <c r="C41" s="6" t="s">
        <v>95</v>
      </c>
      <c r="D41" s="8">
        <v>119</v>
      </c>
      <c r="E41" s="8">
        <v>6518.45</v>
      </c>
      <c r="F41" s="8">
        <v>54.78</v>
      </c>
    </row>
    <row r="42" spans="1:6" x14ac:dyDescent="0.25">
      <c r="A42" s="53"/>
      <c r="B42" s="6" t="s">
        <v>96</v>
      </c>
      <c r="C42" s="6" t="s">
        <v>97</v>
      </c>
      <c r="D42" s="8">
        <v>262.5</v>
      </c>
      <c r="E42" s="8">
        <v>8876.76</v>
      </c>
      <c r="F42" s="8">
        <v>19.43</v>
      </c>
    </row>
    <row r="43" spans="1:6" x14ac:dyDescent="0.25">
      <c r="A43" s="29"/>
      <c r="B43" s="11"/>
      <c r="C43" s="12" t="s">
        <v>190</v>
      </c>
      <c r="D43" s="45">
        <f>SUM(E36:E42)</f>
        <v>109948.61</v>
      </c>
      <c r="E43" s="45"/>
      <c r="F43" s="45"/>
    </row>
    <row r="44" spans="1:6" x14ac:dyDescent="0.25">
      <c r="A44" s="53" t="s">
        <v>134</v>
      </c>
      <c r="B44" s="57" t="s">
        <v>135</v>
      </c>
      <c r="C44" s="6" t="s">
        <v>136</v>
      </c>
      <c r="D44" s="8">
        <v>379.7</v>
      </c>
      <c r="E44" s="8">
        <v>20017.830000000002</v>
      </c>
      <c r="F44" s="8">
        <v>46.064999999999998</v>
      </c>
    </row>
    <row r="45" spans="1:6" x14ac:dyDescent="0.25">
      <c r="A45" s="53"/>
      <c r="B45" s="57"/>
      <c r="C45" s="6" t="s">
        <v>137</v>
      </c>
      <c r="D45" s="8">
        <v>838.28</v>
      </c>
      <c r="E45" s="8">
        <v>25659.38</v>
      </c>
      <c r="F45" s="8">
        <v>30.61</v>
      </c>
    </row>
    <row r="46" spans="1:6" x14ac:dyDescent="0.25">
      <c r="A46" s="53"/>
      <c r="B46" s="57" t="s">
        <v>138</v>
      </c>
      <c r="C46" s="6" t="s">
        <v>139</v>
      </c>
      <c r="D46" s="8">
        <v>154753</v>
      </c>
      <c r="E46" s="8">
        <v>16644.280000000002</v>
      </c>
      <c r="F46" s="8">
        <v>7.4999999999999997E-2</v>
      </c>
    </row>
    <row r="47" spans="1:6" x14ac:dyDescent="0.25">
      <c r="A47" s="53"/>
      <c r="B47" s="57"/>
      <c r="C47" s="6" t="s">
        <v>140</v>
      </c>
      <c r="D47" s="8">
        <v>1021242.5</v>
      </c>
      <c r="E47" s="8">
        <v>96117.35</v>
      </c>
      <c r="F47" s="8">
        <v>8.5000000000000006E-2</v>
      </c>
    </row>
    <row r="48" spans="1:6" x14ac:dyDescent="0.25">
      <c r="A48" s="53"/>
      <c r="B48" s="57"/>
      <c r="C48" s="6" t="s">
        <v>141</v>
      </c>
      <c r="D48" s="8">
        <v>74796</v>
      </c>
      <c r="E48" s="8">
        <v>26151.49</v>
      </c>
      <c r="F48" s="8">
        <v>0.33499999999999996</v>
      </c>
    </row>
    <row r="49" spans="1:6" x14ac:dyDescent="0.25">
      <c r="A49" s="53"/>
      <c r="B49" s="57"/>
      <c r="C49" s="6" t="s">
        <v>142</v>
      </c>
      <c r="D49" s="8">
        <v>54351.5</v>
      </c>
      <c r="E49" s="8">
        <v>5869.88</v>
      </c>
      <c r="F49" s="8">
        <v>0.16499999999999998</v>
      </c>
    </row>
    <row r="50" spans="1:6" x14ac:dyDescent="0.25">
      <c r="A50" s="53"/>
      <c r="B50" s="6" t="s">
        <v>143</v>
      </c>
      <c r="C50" s="6" t="s">
        <v>144</v>
      </c>
      <c r="D50" s="8">
        <v>50</v>
      </c>
      <c r="E50" s="8">
        <v>897.48</v>
      </c>
      <c r="F50" s="8">
        <v>17.95</v>
      </c>
    </row>
    <row r="51" spans="1:6" x14ac:dyDescent="0.25">
      <c r="A51" s="29"/>
      <c r="B51" s="11"/>
      <c r="C51" s="12" t="s">
        <v>191</v>
      </c>
      <c r="D51" s="45">
        <f>SUM(E44:E50)</f>
        <v>191357.69000000003</v>
      </c>
      <c r="E51" s="45"/>
      <c r="F51" s="45"/>
    </row>
    <row r="52" spans="1:6" x14ac:dyDescent="0.25">
      <c r="A52" s="53" t="s">
        <v>145</v>
      </c>
      <c r="B52" s="57" t="s">
        <v>146</v>
      </c>
      <c r="C52" s="6" t="s">
        <v>147</v>
      </c>
      <c r="D52" s="8">
        <v>90</v>
      </c>
      <c r="E52" s="8">
        <v>1065.6600000000001</v>
      </c>
      <c r="F52" s="8">
        <v>11.84</v>
      </c>
    </row>
    <row r="53" spans="1:6" x14ac:dyDescent="0.25">
      <c r="A53" s="53"/>
      <c r="B53" s="57"/>
      <c r="C53" s="6" t="s">
        <v>148</v>
      </c>
      <c r="D53" s="8">
        <v>2731.35</v>
      </c>
      <c r="E53" s="8">
        <v>9403.1200000000008</v>
      </c>
      <c r="F53" s="8">
        <v>3.44</v>
      </c>
    </row>
    <row r="54" spans="1:6" x14ac:dyDescent="0.25">
      <c r="A54" s="53"/>
      <c r="B54" s="57"/>
      <c r="C54" s="6" t="s">
        <v>149</v>
      </c>
      <c r="D54" s="8">
        <v>3081.5</v>
      </c>
      <c r="E54" s="8">
        <v>109498.73999999999</v>
      </c>
      <c r="F54" s="8">
        <v>39.835000000000001</v>
      </c>
    </row>
    <row r="55" spans="1:6" x14ac:dyDescent="0.25">
      <c r="A55" s="53"/>
      <c r="B55" s="57"/>
      <c r="C55" s="6" t="s">
        <v>150</v>
      </c>
      <c r="D55" s="8">
        <v>209</v>
      </c>
      <c r="E55" s="8">
        <v>9648.75</v>
      </c>
      <c r="F55" s="8">
        <v>46.17</v>
      </c>
    </row>
    <row r="56" spans="1:6" x14ac:dyDescent="0.25">
      <c r="A56" s="53"/>
      <c r="B56" s="6" t="s">
        <v>151</v>
      </c>
      <c r="C56" s="6" t="s">
        <v>152</v>
      </c>
      <c r="D56" s="8">
        <v>15058</v>
      </c>
      <c r="E56" s="8">
        <v>1877.82</v>
      </c>
      <c r="F56" s="8">
        <v>0.12</v>
      </c>
    </row>
    <row r="57" spans="1:6" x14ac:dyDescent="0.25">
      <c r="A57" s="53"/>
      <c r="B57" s="6" t="s">
        <v>153</v>
      </c>
      <c r="C57" s="6" t="s">
        <v>154</v>
      </c>
      <c r="D57" s="8">
        <v>37201.700000000004</v>
      </c>
      <c r="E57" s="8">
        <v>570942.79</v>
      </c>
      <c r="F57" s="8">
        <v>15.684999999999999</v>
      </c>
    </row>
    <row r="58" spans="1:6" x14ac:dyDescent="0.25">
      <c r="A58" s="53"/>
      <c r="B58" s="57" t="s">
        <v>155</v>
      </c>
      <c r="C58" s="6" t="s">
        <v>156</v>
      </c>
      <c r="D58" s="8">
        <v>45.25</v>
      </c>
      <c r="E58" s="8">
        <v>2285.0500000000002</v>
      </c>
      <c r="F58" s="8">
        <v>50.5</v>
      </c>
    </row>
    <row r="59" spans="1:6" x14ac:dyDescent="0.25">
      <c r="A59" s="53"/>
      <c r="B59" s="57"/>
      <c r="C59" s="6" t="s">
        <v>157</v>
      </c>
      <c r="D59" s="8">
        <v>1722.7</v>
      </c>
      <c r="E59" s="8">
        <v>76370.16</v>
      </c>
      <c r="F59" s="8">
        <v>44.33</v>
      </c>
    </row>
    <row r="60" spans="1:6" x14ac:dyDescent="0.25">
      <c r="A60" s="53"/>
      <c r="B60" s="57"/>
      <c r="C60" s="6" t="s">
        <v>158</v>
      </c>
      <c r="D60" s="8">
        <v>6767.59</v>
      </c>
      <c r="E60" s="8">
        <v>143016.29999999999</v>
      </c>
      <c r="F60" s="8">
        <v>29.11</v>
      </c>
    </row>
    <row r="61" spans="1:6" x14ac:dyDescent="0.25">
      <c r="A61" s="53"/>
      <c r="B61" s="57"/>
      <c r="C61" s="6" t="s">
        <v>159</v>
      </c>
      <c r="D61" s="8">
        <v>1355.06</v>
      </c>
      <c r="E61" s="8">
        <v>53658.28</v>
      </c>
      <c r="F61" s="8">
        <v>39.6</v>
      </c>
    </row>
    <row r="62" spans="1:6" x14ac:dyDescent="0.25">
      <c r="A62" s="53"/>
      <c r="B62" s="57"/>
      <c r="C62" s="6" t="s">
        <v>160</v>
      </c>
      <c r="D62" s="8">
        <v>412</v>
      </c>
      <c r="E62" s="8">
        <v>130.44</v>
      </c>
      <c r="F62" s="8">
        <v>0.32</v>
      </c>
    </row>
    <row r="63" spans="1:6" x14ac:dyDescent="0.25">
      <c r="A63" s="29"/>
      <c r="B63" s="11"/>
      <c r="C63" s="12" t="s">
        <v>192</v>
      </c>
      <c r="D63" s="46">
        <f>SUM(E52:E62)</f>
        <v>977897.1100000001</v>
      </c>
      <c r="E63" s="47"/>
      <c r="F63" s="48"/>
    </row>
    <row r="64" spans="1:6" ht="15.75" x14ac:dyDescent="0.25">
      <c r="A64" s="30" t="s">
        <v>161</v>
      </c>
      <c r="B64" s="15"/>
      <c r="C64" s="16"/>
      <c r="D64" s="50">
        <f>D63+D51+D43+D35+D31+D20+D14+D6+D3</f>
        <v>2139514.5100000007</v>
      </c>
      <c r="E64" s="51"/>
      <c r="F64" s="52"/>
    </row>
  </sheetData>
  <mergeCells count="32">
    <mergeCell ref="A21:A30"/>
    <mergeCell ref="A15:A19"/>
    <mergeCell ref="A7:A13"/>
    <mergeCell ref="A4:A5"/>
    <mergeCell ref="B40:B41"/>
    <mergeCell ref="B37:B39"/>
    <mergeCell ref="B32:B34"/>
    <mergeCell ref="B29:B30"/>
    <mergeCell ref="B27:B28"/>
    <mergeCell ref="B25:B26"/>
    <mergeCell ref="B21:B22"/>
    <mergeCell ref="B10:B13"/>
    <mergeCell ref="B7:B9"/>
    <mergeCell ref="D64:F64"/>
    <mergeCell ref="A52:A62"/>
    <mergeCell ref="A44:A50"/>
    <mergeCell ref="A36:A42"/>
    <mergeCell ref="A32:A34"/>
    <mergeCell ref="B46:B49"/>
    <mergeCell ref="B44:B45"/>
    <mergeCell ref="B58:B62"/>
    <mergeCell ref="B52:B55"/>
    <mergeCell ref="A1:C1"/>
    <mergeCell ref="D3:F3"/>
    <mergeCell ref="D6:F6"/>
    <mergeCell ref="D14:F14"/>
    <mergeCell ref="D20:F20"/>
    <mergeCell ref="D31:F31"/>
    <mergeCell ref="D35:F35"/>
    <mergeCell ref="D43:F43"/>
    <mergeCell ref="D51:F51"/>
    <mergeCell ref="D63:F63"/>
  </mergeCells>
  <pageMargins left="0.7" right="0.7" top="0.75" bottom="0.75" header="0.3" footer="0.3"/>
  <pageSetup paperSize="8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opLeftCell="A31" workbookViewId="0">
      <selection activeCell="D65" sqref="D65:F65"/>
    </sheetView>
  </sheetViews>
  <sheetFormatPr defaultRowHeight="15" x14ac:dyDescent="0.25"/>
  <cols>
    <col min="1" max="1" width="34.7109375" bestFit="1" customWidth="1"/>
    <col min="2" max="2" width="45.140625" bestFit="1" customWidth="1"/>
    <col min="3" max="3" width="49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172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753153.55999999982</v>
      </c>
      <c r="F2" s="8"/>
    </row>
    <row r="3" spans="1:6" x14ac:dyDescent="0.25">
      <c r="A3" s="10"/>
      <c r="B3" s="18"/>
      <c r="C3" s="12" t="s">
        <v>184</v>
      </c>
      <c r="D3" s="45">
        <f>SUM(E2:E2)</f>
        <v>753153.55999999982</v>
      </c>
      <c r="E3" s="45"/>
      <c r="F3" s="45"/>
    </row>
    <row r="4" spans="1:6" x14ac:dyDescent="0.25">
      <c r="A4" s="53" t="s">
        <v>2</v>
      </c>
      <c r="B4" s="58" t="s">
        <v>3</v>
      </c>
      <c r="C4" s="6" t="s">
        <v>4</v>
      </c>
      <c r="D4" s="8">
        <v>169.29</v>
      </c>
      <c r="E4" s="8">
        <v>27068.58</v>
      </c>
      <c r="F4" s="8">
        <v>240.79499999999999</v>
      </c>
    </row>
    <row r="5" spans="1:6" x14ac:dyDescent="0.25">
      <c r="A5" s="53"/>
      <c r="B5" s="58"/>
      <c r="C5" s="6" t="s">
        <v>6</v>
      </c>
      <c r="D5" s="8">
        <v>225.61</v>
      </c>
      <c r="E5" s="8">
        <v>63049.29</v>
      </c>
      <c r="F5" s="8">
        <v>268.40999999999997</v>
      </c>
    </row>
    <row r="6" spans="1:6" x14ac:dyDescent="0.25">
      <c r="A6" s="53"/>
      <c r="B6" s="6" t="s">
        <v>7</v>
      </c>
      <c r="C6" s="6" t="s">
        <v>8</v>
      </c>
      <c r="D6" s="8">
        <v>186700</v>
      </c>
      <c r="E6" s="8">
        <v>11474.51</v>
      </c>
      <c r="F6" s="8">
        <v>0.06</v>
      </c>
    </row>
    <row r="7" spans="1:6" x14ac:dyDescent="0.25">
      <c r="A7" s="10"/>
      <c r="B7" s="11"/>
      <c r="C7" s="12" t="s">
        <v>185</v>
      </c>
      <c r="D7" s="45">
        <f>SUM(E4:E6)</f>
        <v>101592.37999999999</v>
      </c>
      <c r="E7" s="45"/>
      <c r="F7" s="45"/>
    </row>
    <row r="8" spans="1:6" x14ac:dyDescent="0.25">
      <c r="A8" s="53" t="s">
        <v>9</v>
      </c>
      <c r="B8" s="58" t="s">
        <v>10</v>
      </c>
      <c r="C8" s="6" t="s">
        <v>11</v>
      </c>
      <c r="D8" s="8">
        <v>1860</v>
      </c>
      <c r="E8" s="8">
        <v>5901.31</v>
      </c>
      <c r="F8" s="8">
        <v>3.17</v>
      </c>
    </row>
    <row r="9" spans="1:6" x14ac:dyDescent="0.25">
      <c r="A9" s="53"/>
      <c r="B9" s="58"/>
      <c r="C9" s="6" t="s">
        <v>13</v>
      </c>
      <c r="D9" s="8">
        <v>56</v>
      </c>
      <c r="E9" s="8">
        <v>680.75</v>
      </c>
      <c r="F9" s="8">
        <v>31.02</v>
      </c>
    </row>
    <row r="10" spans="1:6" x14ac:dyDescent="0.25">
      <c r="A10" s="53"/>
      <c r="B10" s="58"/>
      <c r="C10" s="6" t="s">
        <v>14</v>
      </c>
      <c r="D10" s="33" t="s">
        <v>193</v>
      </c>
      <c r="E10" s="8">
        <v>6391.02</v>
      </c>
      <c r="F10" s="33" t="s">
        <v>193</v>
      </c>
    </row>
    <row r="11" spans="1:6" x14ac:dyDescent="0.25">
      <c r="A11" s="53"/>
      <c r="B11" s="6" t="s">
        <v>16</v>
      </c>
      <c r="C11" s="6" t="s">
        <v>17</v>
      </c>
      <c r="D11" s="8">
        <v>28</v>
      </c>
      <c r="E11" s="8">
        <v>1550.16</v>
      </c>
      <c r="F11" s="8">
        <v>55.36</v>
      </c>
    </row>
    <row r="12" spans="1:6" x14ac:dyDescent="0.25">
      <c r="A12" s="53"/>
      <c r="B12" s="58" t="s">
        <v>23</v>
      </c>
      <c r="C12" s="6" t="s">
        <v>25</v>
      </c>
      <c r="D12" s="8">
        <v>7801.25</v>
      </c>
      <c r="E12" s="8">
        <v>282242.37</v>
      </c>
      <c r="F12" s="8">
        <v>33.54</v>
      </c>
    </row>
    <row r="13" spans="1:6" x14ac:dyDescent="0.25">
      <c r="A13" s="53"/>
      <c r="B13" s="58"/>
      <c r="C13" s="6" t="s">
        <v>26</v>
      </c>
      <c r="D13" s="8">
        <v>16</v>
      </c>
      <c r="E13" s="8">
        <v>450.46999999999997</v>
      </c>
      <c r="F13" s="8">
        <v>30.315000000000001</v>
      </c>
    </row>
    <row r="14" spans="1:6" x14ac:dyDescent="0.25">
      <c r="A14" s="53"/>
      <c r="B14" s="58"/>
      <c r="C14" s="6" t="s">
        <v>27</v>
      </c>
      <c r="D14" s="8">
        <v>6933.5</v>
      </c>
      <c r="E14" s="8">
        <v>273234.61</v>
      </c>
      <c r="F14" s="8">
        <v>33.405000000000001</v>
      </c>
    </row>
    <row r="15" spans="1:6" x14ac:dyDescent="0.25">
      <c r="A15" s="10"/>
      <c r="B15" s="11"/>
      <c r="C15" s="12" t="s">
        <v>186</v>
      </c>
      <c r="D15" s="45">
        <f>SUM(E8:E14)</f>
        <v>570450.68999999994</v>
      </c>
      <c r="E15" s="45"/>
      <c r="F15" s="45"/>
    </row>
    <row r="16" spans="1:6" x14ac:dyDescent="0.25">
      <c r="A16" s="53" t="s">
        <v>28</v>
      </c>
      <c r="B16" s="6" t="s">
        <v>29</v>
      </c>
      <c r="C16" s="6" t="s">
        <v>31</v>
      </c>
      <c r="D16" s="8">
        <v>832</v>
      </c>
      <c r="E16" s="8">
        <v>74998.55</v>
      </c>
      <c r="F16" s="8">
        <v>73.84</v>
      </c>
    </row>
    <row r="17" spans="1:6" x14ac:dyDescent="0.25">
      <c r="A17" s="53"/>
      <c r="B17" s="58" t="s">
        <v>32</v>
      </c>
      <c r="C17" s="6" t="s">
        <v>33</v>
      </c>
      <c r="D17" s="8">
        <v>22</v>
      </c>
      <c r="E17" s="8">
        <v>1305.54</v>
      </c>
      <c r="F17" s="8">
        <v>59.34</v>
      </c>
    </row>
    <row r="18" spans="1:6" x14ac:dyDescent="0.25">
      <c r="A18" s="53"/>
      <c r="B18" s="58"/>
      <c r="C18" s="6" t="s">
        <v>34</v>
      </c>
      <c r="D18" s="8">
        <v>124</v>
      </c>
      <c r="E18" s="8">
        <v>2441.2399999999998</v>
      </c>
      <c r="F18" s="8">
        <v>21.57</v>
      </c>
    </row>
    <row r="19" spans="1:6" x14ac:dyDescent="0.25">
      <c r="A19" s="53"/>
      <c r="B19" s="58" t="s">
        <v>35</v>
      </c>
      <c r="C19" s="6" t="s">
        <v>37</v>
      </c>
      <c r="D19" s="8">
        <v>124</v>
      </c>
      <c r="E19" s="8">
        <v>3721.43</v>
      </c>
      <c r="F19" s="8">
        <v>30.01</v>
      </c>
    </row>
    <row r="20" spans="1:6" x14ac:dyDescent="0.25">
      <c r="A20" s="53"/>
      <c r="B20" s="58"/>
      <c r="C20" s="6" t="s">
        <v>38</v>
      </c>
      <c r="D20" s="8">
        <v>68</v>
      </c>
      <c r="E20" s="8">
        <v>807.05</v>
      </c>
      <c r="F20" s="8">
        <v>12.484999999999999</v>
      </c>
    </row>
    <row r="21" spans="1:6" x14ac:dyDescent="0.25">
      <c r="A21" s="53"/>
      <c r="B21" s="58" t="s">
        <v>39</v>
      </c>
      <c r="C21" s="6" t="s">
        <v>40</v>
      </c>
      <c r="D21" s="8">
        <v>133</v>
      </c>
      <c r="E21" s="8">
        <v>4894.6899999999996</v>
      </c>
      <c r="F21" s="8">
        <v>36.799999999999997</v>
      </c>
    </row>
    <row r="22" spans="1:6" x14ac:dyDescent="0.25">
      <c r="A22" s="53"/>
      <c r="B22" s="58"/>
      <c r="C22" s="6" t="s">
        <v>41</v>
      </c>
      <c r="D22" s="8">
        <v>50</v>
      </c>
      <c r="E22" s="8">
        <v>410.54</v>
      </c>
      <c r="F22" s="8">
        <v>8.2100000000000009</v>
      </c>
    </row>
    <row r="23" spans="1:6" x14ac:dyDescent="0.25">
      <c r="A23" s="53"/>
      <c r="B23" s="6" t="s">
        <v>42</v>
      </c>
      <c r="C23" s="6" t="s">
        <v>43</v>
      </c>
      <c r="D23" s="8">
        <v>4076.14</v>
      </c>
      <c r="E23" s="8">
        <v>189303.55</v>
      </c>
      <c r="F23" s="8">
        <v>37.414999999999999</v>
      </c>
    </row>
    <row r="24" spans="1:6" x14ac:dyDescent="0.25">
      <c r="A24" s="53"/>
      <c r="B24" s="6" t="s">
        <v>44</v>
      </c>
      <c r="C24" s="6" t="s">
        <v>45</v>
      </c>
      <c r="D24" s="8">
        <v>281.63</v>
      </c>
      <c r="E24" s="8">
        <v>34051.370000000003</v>
      </c>
      <c r="F24" s="8">
        <v>120.91</v>
      </c>
    </row>
    <row r="25" spans="1:6" x14ac:dyDescent="0.25">
      <c r="A25" s="10"/>
      <c r="B25" s="11"/>
      <c r="C25" s="12" t="s">
        <v>187</v>
      </c>
      <c r="D25" s="45">
        <f>SUM(E16:E24)</f>
        <v>311933.95999999996</v>
      </c>
      <c r="E25" s="45"/>
      <c r="F25" s="45"/>
    </row>
    <row r="26" spans="1:6" x14ac:dyDescent="0.25">
      <c r="A26" s="53" t="s">
        <v>47</v>
      </c>
      <c r="B26" s="6" t="s">
        <v>48</v>
      </c>
      <c r="C26" s="6" t="s">
        <v>49</v>
      </c>
      <c r="D26" s="8">
        <v>11419.75</v>
      </c>
      <c r="E26" s="8">
        <v>12682.71</v>
      </c>
      <c r="F26" s="8">
        <v>16.600000000000001</v>
      </c>
    </row>
    <row r="27" spans="1:6" x14ac:dyDescent="0.25">
      <c r="A27" s="53"/>
      <c r="B27" s="57" t="s">
        <v>52</v>
      </c>
      <c r="C27" s="6" t="s">
        <v>53</v>
      </c>
      <c r="D27" s="8">
        <v>317000</v>
      </c>
      <c r="E27" s="8">
        <v>9751.65</v>
      </c>
      <c r="F27" s="8">
        <v>2.5000000000000001E-2</v>
      </c>
    </row>
    <row r="28" spans="1:6" x14ac:dyDescent="0.25">
      <c r="A28" s="53"/>
      <c r="B28" s="57"/>
      <c r="C28" s="6" t="s">
        <v>54</v>
      </c>
      <c r="D28" s="8">
        <v>8050</v>
      </c>
      <c r="E28" s="8">
        <v>4093.69</v>
      </c>
      <c r="F28" s="8">
        <v>0.52500000000000002</v>
      </c>
    </row>
    <row r="29" spans="1:6" x14ac:dyDescent="0.25">
      <c r="A29" s="53"/>
      <c r="B29" s="57"/>
      <c r="C29" s="6" t="s">
        <v>55</v>
      </c>
      <c r="D29" s="8">
        <v>900</v>
      </c>
      <c r="E29" s="8">
        <v>765.5</v>
      </c>
      <c r="F29" s="8">
        <v>0.85</v>
      </c>
    </row>
    <row r="30" spans="1:6" x14ac:dyDescent="0.25">
      <c r="A30" s="53"/>
      <c r="B30" s="6" t="s">
        <v>56</v>
      </c>
      <c r="C30" s="6" t="s">
        <v>57</v>
      </c>
      <c r="D30" s="8">
        <v>724</v>
      </c>
      <c r="E30" s="8">
        <v>1733.21</v>
      </c>
      <c r="F30" s="8">
        <v>3.43</v>
      </c>
    </row>
    <row r="31" spans="1:6" x14ac:dyDescent="0.25">
      <c r="A31" s="53"/>
      <c r="B31" s="6" t="s">
        <v>58</v>
      </c>
      <c r="C31" s="6" t="s">
        <v>59</v>
      </c>
      <c r="D31" s="8">
        <v>29825</v>
      </c>
      <c r="E31" s="8">
        <v>11101.140000000001</v>
      </c>
      <c r="F31" s="8">
        <v>3.6550000000000002</v>
      </c>
    </row>
    <row r="32" spans="1:6" x14ac:dyDescent="0.25">
      <c r="A32" s="53"/>
      <c r="B32" s="57" t="s">
        <v>61</v>
      </c>
      <c r="C32" s="6" t="s">
        <v>62</v>
      </c>
      <c r="D32" s="8">
        <v>4</v>
      </c>
      <c r="E32" s="8">
        <v>495.85</v>
      </c>
      <c r="F32" s="8">
        <v>123.96</v>
      </c>
    </row>
    <row r="33" spans="1:9" x14ac:dyDescent="0.25">
      <c r="A33" s="53"/>
      <c r="B33" s="57"/>
      <c r="C33" s="6" t="s">
        <v>63</v>
      </c>
      <c r="D33" s="8">
        <v>7500</v>
      </c>
      <c r="E33" s="8">
        <v>4429.1899999999996</v>
      </c>
      <c r="F33" s="8">
        <v>0.59</v>
      </c>
    </row>
    <row r="34" spans="1:9" x14ac:dyDescent="0.25">
      <c r="A34" s="53"/>
      <c r="B34" s="6" t="s">
        <v>66</v>
      </c>
      <c r="C34" s="6" t="s">
        <v>67</v>
      </c>
      <c r="D34" s="8">
        <v>552</v>
      </c>
      <c r="E34" s="8">
        <v>13398.19</v>
      </c>
      <c r="F34" s="8">
        <v>24.27</v>
      </c>
    </row>
    <row r="35" spans="1:9" x14ac:dyDescent="0.25">
      <c r="A35" s="10"/>
      <c r="B35" s="11"/>
      <c r="C35" s="12" t="s">
        <v>188</v>
      </c>
      <c r="D35" s="45">
        <f>SUM(E26:E34)</f>
        <v>58451.130000000005</v>
      </c>
      <c r="E35" s="45"/>
      <c r="F35" s="45"/>
    </row>
    <row r="36" spans="1:9" x14ac:dyDescent="0.25">
      <c r="A36" s="53" t="s">
        <v>69</v>
      </c>
      <c r="B36" s="57" t="s">
        <v>70</v>
      </c>
      <c r="C36" s="6" t="s">
        <v>71</v>
      </c>
      <c r="D36" s="8">
        <v>138</v>
      </c>
      <c r="E36" s="8">
        <v>6041.16</v>
      </c>
      <c r="F36" s="8">
        <v>43.82</v>
      </c>
    </row>
    <row r="37" spans="1:9" x14ac:dyDescent="0.25">
      <c r="A37" s="53"/>
      <c r="B37" s="57"/>
      <c r="C37" s="6" t="s">
        <v>73</v>
      </c>
      <c r="D37" s="8">
        <v>34.5</v>
      </c>
      <c r="E37" s="8">
        <v>867.27</v>
      </c>
      <c r="F37" s="8">
        <v>25.14</v>
      </c>
    </row>
    <row r="38" spans="1:9" x14ac:dyDescent="0.25">
      <c r="A38" s="53"/>
      <c r="B38" s="57"/>
      <c r="C38" s="6" t="s">
        <v>74</v>
      </c>
      <c r="D38" s="8">
        <v>51</v>
      </c>
      <c r="E38" s="8">
        <v>1586.47</v>
      </c>
      <c r="F38" s="8">
        <v>30.885000000000002</v>
      </c>
    </row>
    <row r="39" spans="1:9" x14ac:dyDescent="0.25">
      <c r="A39" s="53"/>
      <c r="B39" s="57"/>
      <c r="C39" s="6" t="s">
        <v>75</v>
      </c>
      <c r="D39" s="8">
        <v>482</v>
      </c>
      <c r="E39" s="8">
        <v>14800.68</v>
      </c>
      <c r="F39" s="8">
        <v>32.85</v>
      </c>
    </row>
    <row r="40" spans="1:9" x14ac:dyDescent="0.25">
      <c r="A40" s="10"/>
      <c r="B40" s="11"/>
      <c r="C40" s="12" t="s">
        <v>189</v>
      </c>
      <c r="D40" s="45">
        <f>SUM(E36:E39)</f>
        <v>23295.58</v>
      </c>
      <c r="E40" s="45"/>
      <c r="F40" s="45"/>
    </row>
    <row r="41" spans="1:9" x14ac:dyDescent="0.25">
      <c r="A41" s="53" t="s">
        <v>79</v>
      </c>
      <c r="B41" s="6" t="s">
        <v>80</v>
      </c>
      <c r="C41" s="6" t="s">
        <v>81</v>
      </c>
      <c r="D41" s="8">
        <v>55.5</v>
      </c>
      <c r="E41" s="8">
        <v>1506.8</v>
      </c>
      <c r="F41" s="8">
        <v>27.15</v>
      </c>
    </row>
    <row r="42" spans="1:9" x14ac:dyDescent="0.25">
      <c r="A42" s="53"/>
      <c r="B42" s="57" t="s">
        <v>82</v>
      </c>
      <c r="C42" s="6" t="s">
        <v>83</v>
      </c>
      <c r="D42" s="8">
        <v>3382.65</v>
      </c>
      <c r="E42" s="8">
        <v>110195.07</v>
      </c>
      <c r="F42" s="8">
        <v>32.58</v>
      </c>
    </row>
    <row r="43" spans="1:9" x14ac:dyDescent="0.25">
      <c r="A43" s="53"/>
      <c r="B43" s="57"/>
      <c r="C43" s="6" t="s">
        <v>86</v>
      </c>
      <c r="D43" s="8">
        <v>17</v>
      </c>
      <c r="E43" s="8">
        <v>874.83</v>
      </c>
      <c r="F43" s="8">
        <v>51.46</v>
      </c>
    </row>
    <row r="44" spans="1:9" x14ac:dyDescent="0.25">
      <c r="A44" s="53"/>
      <c r="B44" s="57" t="s">
        <v>93</v>
      </c>
      <c r="C44" s="6" t="s">
        <v>94</v>
      </c>
      <c r="D44" s="8">
        <v>172.5</v>
      </c>
      <c r="E44" s="8">
        <v>4707.28</v>
      </c>
      <c r="F44" s="8">
        <v>27.29</v>
      </c>
    </row>
    <row r="45" spans="1:9" x14ac:dyDescent="0.25">
      <c r="A45" s="53"/>
      <c r="B45" s="57"/>
      <c r="C45" s="6" t="s">
        <v>95</v>
      </c>
      <c r="D45" s="8">
        <v>119</v>
      </c>
      <c r="E45" s="8">
        <v>2369.79</v>
      </c>
      <c r="F45" s="8">
        <v>19.91</v>
      </c>
      <c r="I45" s="21"/>
    </row>
    <row r="46" spans="1:9" x14ac:dyDescent="0.25">
      <c r="A46" s="53"/>
      <c r="B46" s="6" t="s">
        <v>96</v>
      </c>
      <c r="C46" s="6" t="s">
        <v>97</v>
      </c>
      <c r="D46" s="8">
        <v>27</v>
      </c>
      <c r="E46" s="8">
        <v>899.17</v>
      </c>
      <c r="F46" s="8">
        <v>33.299999999999997</v>
      </c>
    </row>
    <row r="47" spans="1:9" x14ac:dyDescent="0.25">
      <c r="A47" s="53"/>
      <c r="B47" s="6" t="s">
        <v>98</v>
      </c>
      <c r="C47" s="6" t="s">
        <v>102</v>
      </c>
      <c r="D47" s="8">
        <v>23</v>
      </c>
      <c r="E47" s="8">
        <v>860.12</v>
      </c>
      <c r="F47" s="8">
        <v>37.4</v>
      </c>
    </row>
    <row r="48" spans="1:9" x14ac:dyDescent="0.25">
      <c r="A48" s="53"/>
      <c r="B48" s="6" t="s">
        <v>131</v>
      </c>
      <c r="C48" s="6" t="s">
        <v>133</v>
      </c>
      <c r="D48" s="8">
        <v>171</v>
      </c>
      <c r="E48" s="8">
        <v>7195.53</v>
      </c>
      <c r="F48" s="8">
        <v>42.08</v>
      </c>
    </row>
    <row r="49" spans="1:6" x14ac:dyDescent="0.25">
      <c r="A49" s="10"/>
      <c r="B49" s="11"/>
      <c r="C49" s="12" t="s">
        <v>190</v>
      </c>
      <c r="D49" s="45">
        <f>SUM(E41:E48)</f>
        <v>128608.59</v>
      </c>
      <c r="E49" s="45"/>
      <c r="F49" s="45"/>
    </row>
    <row r="50" spans="1:6" x14ac:dyDescent="0.25">
      <c r="A50" s="53" t="s">
        <v>134</v>
      </c>
      <c r="B50" s="57" t="s">
        <v>135</v>
      </c>
      <c r="C50" s="6" t="s">
        <v>136</v>
      </c>
      <c r="D50" s="8">
        <v>430.4</v>
      </c>
      <c r="E50" s="8">
        <v>12796.49</v>
      </c>
      <c r="F50" s="8">
        <v>29.73</v>
      </c>
    </row>
    <row r="51" spans="1:6" x14ac:dyDescent="0.25">
      <c r="A51" s="53"/>
      <c r="B51" s="57"/>
      <c r="C51" s="6" t="s">
        <v>137</v>
      </c>
      <c r="D51" s="8">
        <v>793.07</v>
      </c>
      <c r="E51" s="8">
        <v>22492.16</v>
      </c>
      <c r="F51" s="8">
        <v>27.774999999999999</v>
      </c>
    </row>
    <row r="52" spans="1:6" x14ac:dyDescent="0.25">
      <c r="A52" s="53"/>
      <c r="B52" s="57" t="s">
        <v>138</v>
      </c>
      <c r="C52" s="6" t="s">
        <v>139</v>
      </c>
      <c r="D52" s="8">
        <v>52600</v>
      </c>
      <c r="E52" s="8">
        <v>3290.15</v>
      </c>
      <c r="F52" s="8">
        <v>0.06</v>
      </c>
    </row>
    <row r="53" spans="1:6" x14ac:dyDescent="0.25">
      <c r="A53" s="53"/>
      <c r="B53" s="57"/>
      <c r="C53" s="6" t="s">
        <v>140</v>
      </c>
      <c r="D53" s="8">
        <v>1650807.5</v>
      </c>
      <c r="E53" s="8">
        <v>109162.7</v>
      </c>
      <c r="F53" s="8">
        <v>7.5000000000000011E-2</v>
      </c>
    </row>
    <row r="54" spans="1:6" x14ac:dyDescent="0.25">
      <c r="A54" s="53"/>
      <c r="B54" s="57"/>
      <c r="C54" s="6" t="s">
        <v>141</v>
      </c>
      <c r="D54" s="8">
        <v>60890.5</v>
      </c>
      <c r="E54" s="8">
        <v>31390.600000000002</v>
      </c>
      <c r="F54" s="8">
        <v>0.52500000000000002</v>
      </c>
    </row>
    <row r="55" spans="1:6" x14ac:dyDescent="0.25">
      <c r="A55" s="10"/>
      <c r="B55" s="11"/>
      <c r="C55" s="12" t="s">
        <v>191</v>
      </c>
      <c r="D55" s="45">
        <f>SUM(E50:E54)</f>
        <v>179132.1</v>
      </c>
      <c r="E55" s="45"/>
      <c r="F55" s="45"/>
    </row>
    <row r="56" spans="1:6" x14ac:dyDescent="0.25">
      <c r="A56" s="53" t="s">
        <v>145</v>
      </c>
      <c r="B56" s="57" t="s">
        <v>146</v>
      </c>
      <c r="C56" s="6" t="s">
        <v>148</v>
      </c>
      <c r="D56" s="8">
        <v>2532.4899999999998</v>
      </c>
      <c r="E56" s="8">
        <v>6131.5</v>
      </c>
      <c r="F56" s="8">
        <v>2.42</v>
      </c>
    </row>
    <row r="57" spans="1:6" x14ac:dyDescent="0.25">
      <c r="A57" s="53"/>
      <c r="B57" s="57"/>
      <c r="C57" s="6" t="s">
        <v>149</v>
      </c>
      <c r="D57" s="8">
        <v>1746.29</v>
      </c>
      <c r="E57" s="8">
        <v>73827.349999999991</v>
      </c>
      <c r="F57" s="8">
        <v>40.715000000000003</v>
      </c>
    </row>
    <row r="58" spans="1:6" x14ac:dyDescent="0.25">
      <c r="A58" s="53"/>
      <c r="B58" s="57"/>
      <c r="C58" s="6" t="s">
        <v>150</v>
      </c>
      <c r="D58" s="8">
        <v>33</v>
      </c>
      <c r="E58" s="8">
        <v>812.35</v>
      </c>
      <c r="F58" s="8">
        <v>24.62</v>
      </c>
    </row>
    <row r="59" spans="1:6" x14ac:dyDescent="0.25">
      <c r="A59" s="53"/>
      <c r="B59" s="6" t="s">
        <v>153</v>
      </c>
      <c r="C59" s="6" t="s">
        <v>154</v>
      </c>
      <c r="D59" s="8">
        <v>15418.32</v>
      </c>
      <c r="E59" s="8">
        <v>471041.12</v>
      </c>
      <c r="F59" s="8">
        <v>30.55</v>
      </c>
    </row>
    <row r="60" spans="1:6" x14ac:dyDescent="0.25">
      <c r="A60" s="53"/>
      <c r="B60" s="57" t="s">
        <v>155</v>
      </c>
      <c r="C60" s="6" t="s">
        <v>157</v>
      </c>
      <c r="D60" s="8">
        <v>3159.04</v>
      </c>
      <c r="E60" s="8">
        <v>89980.94</v>
      </c>
      <c r="F60" s="8">
        <v>28.48</v>
      </c>
    </row>
    <row r="61" spans="1:6" x14ac:dyDescent="0.25">
      <c r="A61" s="53"/>
      <c r="B61" s="57"/>
      <c r="C61" s="6" t="s">
        <v>158</v>
      </c>
      <c r="D61" s="8">
        <v>3698.78</v>
      </c>
      <c r="E61" s="8">
        <v>106118.21</v>
      </c>
      <c r="F61" s="8">
        <v>28.69</v>
      </c>
    </row>
    <row r="62" spans="1:6" x14ac:dyDescent="0.25">
      <c r="A62" s="53"/>
      <c r="B62" s="57"/>
      <c r="C62" s="6" t="s">
        <v>159</v>
      </c>
      <c r="D62" s="8">
        <v>577</v>
      </c>
      <c r="E62" s="8">
        <v>14446.1</v>
      </c>
      <c r="F62" s="8">
        <v>25.04</v>
      </c>
    </row>
    <row r="63" spans="1:6" x14ac:dyDescent="0.25">
      <c r="A63" s="53"/>
      <c r="B63" s="57"/>
      <c r="C63" s="6" t="s">
        <v>160</v>
      </c>
      <c r="D63" s="8">
        <v>28</v>
      </c>
      <c r="E63" s="8">
        <v>719.36</v>
      </c>
      <c r="F63" s="8">
        <v>25.69</v>
      </c>
    </row>
    <row r="64" spans="1:6" x14ac:dyDescent="0.25">
      <c r="A64" s="10"/>
      <c r="B64" s="11"/>
      <c r="C64" s="12" t="s">
        <v>192</v>
      </c>
      <c r="D64" s="46">
        <f>SUM(E56:E63)</f>
        <v>763076.92999999993</v>
      </c>
      <c r="E64" s="47"/>
      <c r="F64" s="48"/>
    </row>
    <row r="65" spans="1:6" ht="15.75" x14ac:dyDescent="0.25">
      <c r="A65" s="14" t="s">
        <v>161</v>
      </c>
      <c r="B65" s="15"/>
      <c r="C65" s="16"/>
      <c r="D65" s="50">
        <f>D64+D55+D49+D40+D35+D25++D15+D7++D3</f>
        <v>2889694.92</v>
      </c>
      <c r="E65" s="51"/>
      <c r="F65" s="52"/>
    </row>
  </sheetData>
  <mergeCells count="34">
    <mergeCell ref="A26:A34"/>
    <mergeCell ref="A16:A24"/>
    <mergeCell ref="A8:A14"/>
    <mergeCell ref="A4:A6"/>
    <mergeCell ref="B21:B22"/>
    <mergeCell ref="B19:B20"/>
    <mergeCell ref="B17:B18"/>
    <mergeCell ref="B12:B14"/>
    <mergeCell ref="B8:B10"/>
    <mergeCell ref="B4:B5"/>
    <mergeCell ref="B32:B33"/>
    <mergeCell ref="B27:B29"/>
    <mergeCell ref="D65:F65"/>
    <mergeCell ref="A36:A39"/>
    <mergeCell ref="A56:A63"/>
    <mergeCell ref="A50:A54"/>
    <mergeCell ref="A41:A48"/>
    <mergeCell ref="B36:B39"/>
    <mergeCell ref="B60:B63"/>
    <mergeCell ref="B56:B58"/>
    <mergeCell ref="B52:B54"/>
    <mergeCell ref="B50:B51"/>
    <mergeCell ref="B44:B45"/>
    <mergeCell ref="B42:B43"/>
    <mergeCell ref="A1:C1"/>
    <mergeCell ref="D3:F3"/>
    <mergeCell ref="D7:F7"/>
    <mergeCell ref="D15:F15"/>
    <mergeCell ref="D25:F25"/>
    <mergeCell ref="D35:F35"/>
    <mergeCell ref="D40:F40"/>
    <mergeCell ref="D49:F49"/>
    <mergeCell ref="D55:F55"/>
    <mergeCell ref="D64:F64"/>
  </mergeCells>
  <pageMargins left="0.7" right="0.7" top="0.75" bottom="0.75" header="0.3" footer="0.3"/>
  <pageSetup paperSize="9" scale="4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5"/>
  <sheetViews>
    <sheetView showGridLines="0" topLeftCell="A69" workbookViewId="0">
      <selection activeCell="D105" sqref="D105:F105"/>
    </sheetView>
  </sheetViews>
  <sheetFormatPr defaultRowHeight="15" x14ac:dyDescent="0.25"/>
  <cols>
    <col min="1" max="1" width="34.7109375" bestFit="1" customWidth="1"/>
    <col min="2" max="2" width="45.140625" bestFit="1" customWidth="1"/>
    <col min="3" max="3" width="51.42578125" bestFit="1" customWidth="1"/>
    <col min="4" max="4" width="26.42578125" style="1" bestFit="1" customWidth="1"/>
    <col min="5" max="5" width="25.28515625" style="1" bestFit="1" customWidth="1"/>
    <col min="6" max="6" width="34.5703125" style="1" bestFit="1" customWidth="1"/>
  </cols>
  <sheetData>
    <row r="1" spans="1:6" ht="30" customHeight="1" x14ac:dyDescent="0.25">
      <c r="A1" s="44" t="s">
        <v>173</v>
      </c>
      <c r="B1" s="44"/>
      <c r="C1" s="44"/>
      <c r="D1" s="3" t="s">
        <v>162</v>
      </c>
      <c r="E1" s="3" t="s">
        <v>163</v>
      </c>
      <c r="F1" s="3" t="s">
        <v>164</v>
      </c>
    </row>
    <row r="2" spans="1:6" x14ac:dyDescent="0.25">
      <c r="A2" s="13" t="s">
        <v>0</v>
      </c>
      <c r="B2" s="6" t="s">
        <v>1</v>
      </c>
      <c r="C2" s="6" t="s">
        <v>1</v>
      </c>
      <c r="D2" s="8"/>
      <c r="E2" s="8">
        <v>999567.55</v>
      </c>
      <c r="F2" s="8"/>
    </row>
    <row r="3" spans="1:6" x14ac:dyDescent="0.25">
      <c r="A3" s="10"/>
      <c r="B3" s="18"/>
      <c r="C3" s="12" t="s">
        <v>184</v>
      </c>
      <c r="D3" s="45">
        <f>SUM(E2:E2)</f>
        <v>999567.55</v>
      </c>
      <c r="E3" s="45"/>
      <c r="F3" s="45"/>
    </row>
    <row r="4" spans="1:6" x14ac:dyDescent="0.25">
      <c r="A4" s="53" t="s">
        <v>2</v>
      </c>
      <c r="B4" s="57" t="s">
        <v>3</v>
      </c>
      <c r="C4" s="6" t="s">
        <v>4</v>
      </c>
      <c r="D4" s="8">
        <v>87</v>
      </c>
      <c r="E4" s="8">
        <v>14954.76</v>
      </c>
      <c r="F4" s="8">
        <v>171.89</v>
      </c>
    </row>
    <row r="5" spans="1:6" x14ac:dyDescent="0.25">
      <c r="A5" s="53"/>
      <c r="B5" s="57"/>
      <c r="C5" s="6" t="s">
        <v>5</v>
      </c>
      <c r="D5" s="8">
        <v>108</v>
      </c>
      <c r="E5" s="8">
        <v>14054.21</v>
      </c>
      <c r="F5" s="8">
        <v>130.13</v>
      </c>
    </row>
    <row r="6" spans="1:6" x14ac:dyDescent="0.25">
      <c r="A6" s="53"/>
      <c r="B6" s="57"/>
      <c r="C6" s="6" t="s">
        <v>6</v>
      </c>
      <c r="D6" s="8">
        <v>574</v>
      </c>
      <c r="E6" s="8">
        <v>89036.87</v>
      </c>
      <c r="F6" s="8">
        <v>155.12</v>
      </c>
    </row>
    <row r="7" spans="1:6" x14ac:dyDescent="0.25">
      <c r="A7" s="53"/>
      <c r="B7" s="6" t="s">
        <v>7</v>
      </c>
      <c r="C7" s="6" t="s">
        <v>8</v>
      </c>
      <c r="D7" s="8">
        <v>4400</v>
      </c>
      <c r="E7" s="8">
        <v>2392.27</v>
      </c>
      <c r="F7" s="8">
        <v>0.54</v>
      </c>
    </row>
    <row r="8" spans="1:6" x14ac:dyDescent="0.25">
      <c r="A8" s="10"/>
      <c r="B8" s="11"/>
      <c r="C8" s="12" t="s">
        <v>185</v>
      </c>
      <c r="D8" s="45">
        <f>SUM(E4:E7)</f>
        <v>120438.11</v>
      </c>
      <c r="E8" s="45"/>
      <c r="F8" s="45"/>
    </row>
    <row r="9" spans="1:6" x14ac:dyDescent="0.25">
      <c r="A9" s="53" t="s">
        <v>9</v>
      </c>
      <c r="B9" s="57" t="s">
        <v>10</v>
      </c>
      <c r="C9" s="6" t="s">
        <v>11</v>
      </c>
      <c r="D9" s="8">
        <v>747</v>
      </c>
      <c r="E9" s="8">
        <v>2358.73</v>
      </c>
      <c r="F9" s="8">
        <v>3.16</v>
      </c>
    </row>
    <row r="10" spans="1:6" x14ac:dyDescent="0.25">
      <c r="A10" s="53"/>
      <c r="B10" s="57"/>
      <c r="C10" s="6" t="s">
        <v>12</v>
      </c>
      <c r="D10" s="8">
        <v>1</v>
      </c>
      <c r="E10" s="8">
        <v>547.71</v>
      </c>
      <c r="F10" s="8">
        <v>547.71</v>
      </c>
    </row>
    <row r="11" spans="1:6" x14ac:dyDescent="0.25">
      <c r="A11" s="53"/>
      <c r="B11" s="57"/>
      <c r="C11" s="6" t="s">
        <v>13</v>
      </c>
      <c r="D11" s="8">
        <v>440</v>
      </c>
      <c r="E11" s="8">
        <v>27399.88</v>
      </c>
      <c r="F11" s="8">
        <v>62.27</v>
      </c>
    </row>
    <row r="12" spans="1:6" x14ac:dyDescent="0.25">
      <c r="A12" s="53"/>
      <c r="B12" s="57"/>
      <c r="C12" s="6" t="s">
        <v>15</v>
      </c>
      <c r="D12" s="8">
        <v>4</v>
      </c>
      <c r="E12" s="8">
        <v>161.83000000000001</v>
      </c>
      <c r="F12" s="8">
        <v>40.46</v>
      </c>
    </row>
    <row r="13" spans="1:6" x14ac:dyDescent="0.25">
      <c r="A13" s="53"/>
      <c r="B13" s="57" t="s">
        <v>16</v>
      </c>
      <c r="C13" s="6" t="s">
        <v>17</v>
      </c>
      <c r="D13" s="8">
        <v>1380</v>
      </c>
      <c r="E13" s="8">
        <v>77072.52</v>
      </c>
      <c r="F13" s="8">
        <v>55.85</v>
      </c>
    </row>
    <row r="14" spans="1:6" x14ac:dyDescent="0.25">
      <c r="A14" s="53"/>
      <c r="B14" s="57"/>
      <c r="C14" s="6" t="s">
        <v>18</v>
      </c>
      <c r="D14" s="33" t="s">
        <v>193</v>
      </c>
      <c r="E14" s="8">
        <v>91897.07</v>
      </c>
      <c r="F14" s="33" t="s">
        <v>193</v>
      </c>
    </row>
    <row r="15" spans="1:6" x14ac:dyDescent="0.25">
      <c r="A15" s="53"/>
      <c r="B15" s="57" t="s">
        <v>23</v>
      </c>
      <c r="C15" s="6" t="s">
        <v>24</v>
      </c>
      <c r="D15" s="8">
        <v>87</v>
      </c>
      <c r="E15" s="8">
        <v>12054.58</v>
      </c>
      <c r="F15" s="8">
        <v>138.56</v>
      </c>
    </row>
    <row r="16" spans="1:6" x14ac:dyDescent="0.25">
      <c r="A16" s="53"/>
      <c r="B16" s="57"/>
      <c r="C16" s="6" t="s">
        <v>25</v>
      </c>
      <c r="D16" s="8">
        <v>3672.5</v>
      </c>
      <c r="E16" s="8">
        <v>757850.59</v>
      </c>
      <c r="F16" s="8">
        <v>206.36</v>
      </c>
    </row>
    <row r="17" spans="1:6" x14ac:dyDescent="0.25">
      <c r="A17" s="53"/>
      <c r="B17" s="57"/>
      <c r="C17" s="6" t="s">
        <v>26</v>
      </c>
      <c r="D17" s="8">
        <v>299</v>
      </c>
      <c r="E17" s="8">
        <v>19332.259999999998</v>
      </c>
      <c r="F17" s="8">
        <v>64.66</v>
      </c>
    </row>
    <row r="18" spans="1:6" x14ac:dyDescent="0.25">
      <c r="A18" s="53"/>
      <c r="B18" s="57"/>
      <c r="C18" s="6" t="s">
        <v>27</v>
      </c>
      <c r="D18" s="8">
        <v>3780.1</v>
      </c>
      <c r="E18" s="8">
        <v>150331.09</v>
      </c>
      <c r="F18" s="8">
        <v>39.770000000000003</v>
      </c>
    </row>
    <row r="19" spans="1:6" x14ac:dyDescent="0.25">
      <c r="A19" s="10"/>
      <c r="B19" s="11"/>
      <c r="C19" s="12" t="s">
        <v>186</v>
      </c>
      <c r="D19" s="45">
        <f>SUM(E9:E18)</f>
        <v>1139006.26</v>
      </c>
      <c r="E19" s="45"/>
      <c r="F19" s="45"/>
    </row>
    <row r="20" spans="1:6" x14ac:dyDescent="0.25">
      <c r="A20" s="53" t="s">
        <v>28</v>
      </c>
      <c r="B20" s="6" t="s">
        <v>29</v>
      </c>
      <c r="C20" s="6" t="s">
        <v>31</v>
      </c>
      <c r="D20" s="8">
        <v>644</v>
      </c>
      <c r="E20" s="8">
        <v>103026.01</v>
      </c>
      <c r="F20" s="8">
        <v>159.97999999999999</v>
      </c>
    </row>
    <row r="21" spans="1:6" x14ac:dyDescent="0.25">
      <c r="A21" s="53"/>
      <c r="B21" s="6" t="s">
        <v>32</v>
      </c>
      <c r="C21" s="6" t="s">
        <v>33</v>
      </c>
      <c r="D21" s="8">
        <v>377</v>
      </c>
      <c r="E21" s="8">
        <v>11546.54</v>
      </c>
      <c r="F21" s="8">
        <v>30.63</v>
      </c>
    </row>
    <row r="22" spans="1:6" x14ac:dyDescent="0.25">
      <c r="A22" s="53"/>
      <c r="B22" s="57" t="s">
        <v>35</v>
      </c>
      <c r="C22" s="6" t="s">
        <v>36</v>
      </c>
      <c r="D22" s="8">
        <v>811</v>
      </c>
      <c r="E22" s="8">
        <v>1052.25</v>
      </c>
      <c r="F22" s="8">
        <v>1.3</v>
      </c>
    </row>
    <row r="23" spans="1:6" x14ac:dyDescent="0.25">
      <c r="A23" s="53"/>
      <c r="B23" s="57"/>
      <c r="C23" s="6" t="s">
        <v>37</v>
      </c>
      <c r="D23" s="8">
        <v>75</v>
      </c>
      <c r="E23" s="8">
        <v>789.37</v>
      </c>
      <c r="F23" s="8">
        <v>10.52</v>
      </c>
    </row>
    <row r="24" spans="1:6" x14ac:dyDescent="0.25">
      <c r="A24" s="53"/>
      <c r="B24" s="57"/>
      <c r="C24" s="6" t="s">
        <v>38</v>
      </c>
      <c r="D24" s="8">
        <v>3624</v>
      </c>
      <c r="E24" s="8">
        <v>19683.509999999998</v>
      </c>
      <c r="F24" s="8">
        <v>5.43</v>
      </c>
    </row>
    <row r="25" spans="1:6" x14ac:dyDescent="0.25">
      <c r="A25" s="53"/>
      <c r="B25" s="57" t="s">
        <v>39</v>
      </c>
      <c r="C25" s="6" t="s">
        <v>40</v>
      </c>
      <c r="D25" s="8">
        <v>750</v>
      </c>
      <c r="E25" s="8">
        <v>3494.43</v>
      </c>
      <c r="F25" s="8">
        <v>4.66</v>
      </c>
    </row>
    <row r="26" spans="1:6" x14ac:dyDescent="0.25">
      <c r="A26" s="53"/>
      <c r="B26" s="57"/>
      <c r="C26" s="6" t="s">
        <v>41</v>
      </c>
      <c r="D26" s="8">
        <v>1614</v>
      </c>
      <c r="E26" s="8">
        <v>10777.27</v>
      </c>
      <c r="F26" s="8">
        <v>6.68</v>
      </c>
    </row>
    <row r="27" spans="1:6" x14ac:dyDescent="0.25">
      <c r="A27" s="53"/>
      <c r="B27" s="6" t="s">
        <v>42</v>
      </c>
      <c r="C27" s="6" t="s">
        <v>43</v>
      </c>
      <c r="D27" s="8">
        <v>822.53</v>
      </c>
      <c r="E27" s="8">
        <v>45107.23</v>
      </c>
      <c r="F27" s="8">
        <v>54.82</v>
      </c>
    </row>
    <row r="28" spans="1:6" x14ac:dyDescent="0.25">
      <c r="A28" s="53"/>
      <c r="B28" s="57" t="s">
        <v>44</v>
      </c>
      <c r="C28" s="6" t="s">
        <v>45</v>
      </c>
      <c r="D28" s="8">
        <v>950.5</v>
      </c>
      <c r="E28" s="8">
        <v>46809.05</v>
      </c>
      <c r="F28" s="8">
        <v>49.25</v>
      </c>
    </row>
    <row r="29" spans="1:6" x14ac:dyDescent="0.25">
      <c r="A29" s="53"/>
      <c r="B29" s="57"/>
      <c r="C29" s="6" t="s">
        <v>46</v>
      </c>
      <c r="D29" s="33" t="s">
        <v>193</v>
      </c>
      <c r="E29" s="8">
        <v>11533.78</v>
      </c>
      <c r="F29" s="33" t="s">
        <v>193</v>
      </c>
    </row>
    <row r="30" spans="1:6" x14ac:dyDescent="0.25">
      <c r="A30" s="10"/>
      <c r="B30" s="11"/>
      <c r="C30" s="12" t="s">
        <v>187</v>
      </c>
      <c r="D30" s="45">
        <f>SUM(E20:E29)</f>
        <v>253819.43999999997</v>
      </c>
      <c r="E30" s="45"/>
      <c r="F30" s="45"/>
    </row>
    <row r="31" spans="1:6" x14ac:dyDescent="0.25">
      <c r="A31" s="53" t="s">
        <v>47</v>
      </c>
      <c r="B31" s="57" t="s">
        <v>48</v>
      </c>
      <c r="C31" s="6" t="s">
        <v>49</v>
      </c>
      <c r="D31" s="8">
        <v>3133.5</v>
      </c>
      <c r="E31" s="8">
        <v>104999.5</v>
      </c>
      <c r="F31" s="8">
        <v>33.51</v>
      </c>
    </row>
    <row r="32" spans="1:6" x14ac:dyDescent="0.25">
      <c r="A32" s="53"/>
      <c r="B32" s="57"/>
      <c r="C32" s="6" t="s">
        <v>50</v>
      </c>
      <c r="D32" s="8">
        <v>1091.5</v>
      </c>
      <c r="E32" s="8">
        <v>34620.85</v>
      </c>
      <c r="F32" s="8">
        <v>31.72</v>
      </c>
    </row>
    <row r="33" spans="1:6" x14ac:dyDescent="0.25">
      <c r="A33" s="53"/>
      <c r="B33" s="57"/>
      <c r="C33" s="6" t="s">
        <v>51</v>
      </c>
      <c r="D33" s="8">
        <v>264.25</v>
      </c>
      <c r="E33" s="8">
        <v>9106.74</v>
      </c>
      <c r="F33" s="8">
        <v>34.46</v>
      </c>
    </row>
    <row r="34" spans="1:6" x14ac:dyDescent="0.25">
      <c r="A34" s="53"/>
      <c r="B34" s="6" t="s">
        <v>52</v>
      </c>
      <c r="C34" s="6" t="s">
        <v>53</v>
      </c>
      <c r="D34" s="8">
        <v>451600</v>
      </c>
      <c r="E34" s="8">
        <v>36891.97</v>
      </c>
      <c r="F34" s="8">
        <v>0.08</v>
      </c>
    </row>
    <row r="35" spans="1:6" x14ac:dyDescent="0.25">
      <c r="A35" s="53"/>
      <c r="B35" s="6" t="s">
        <v>56</v>
      </c>
      <c r="C35" s="6" t="s">
        <v>57</v>
      </c>
      <c r="D35" s="8">
        <v>59175</v>
      </c>
      <c r="E35" s="8">
        <v>43524.800000000003</v>
      </c>
      <c r="F35" s="8">
        <v>0.74</v>
      </c>
    </row>
    <row r="36" spans="1:6" x14ac:dyDescent="0.25">
      <c r="A36" s="53"/>
      <c r="B36" s="57" t="s">
        <v>58</v>
      </c>
      <c r="C36" s="6" t="s">
        <v>59</v>
      </c>
      <c r="D36" s="8">
        <v>200300</v>
      </c>
      <c r="E36" s="8">
        <v>23686.86</v>
      </c>
      <c r="F36" s="8">
        <v>0.12</v>
      </c>
    </row>
    <row r="37" spans="1:6" x14ac:dyDescent="0.25">
      <c r="A37" s="53"/>
      <c r="B37" s="57"/>
      <c r="C37" s="6" t="s">
        <v>60</v>
      </c>
      <c r="D37" s="8">
        <v>227</v>
      </c>
      <c r="E37" s="8">
        <v>14397.82</v>
      </c>
      <c r="F37" s="8">
        <v>63.43</v>
      </c>
    </row>
    <row r="38" spans="1:6" x14ac:dyDescent="0.25">
      <c r="A38" s="53"/>
      <c r="B38" s="57" t="s">
        <v>61</v>
      </c>
      <c r="C38" s="6" t="s">
        <v>62</v>
      </c>
      <c r="D38" s="8">
        <v>31</v>
      </c>
      <c r="E38" s="8">
        <v>4031.22</v>
      </c>
      <c r="F38" s="8">
        <v>130.04</v>
      </c>
    </row>
    <row r="39" spans="1:6" x14ac:dyDescent="0.25">
      <c r="A39" s="53"/>
      <c r="B39" s="57"/>
      <c r="C39" s="6" t="s">
        <v>63</v>
      </c>
      <c r="D39" s="8">
        <v>16065</v>
      </c>
      <c r="E39" s="8">
        <v>33185.01</v>
      </c>
      <c r="F39" s="8">
        <v>2.0699999999999998</v>
      </c>
    </row>
    <row r="40" spans="1:6" x14ac:dyDescent="0.25">
      <c r="A40" s="53"/>
      <c r="B40" s="57"/>
      <c r="C40" s="6" t="s">
        <v>64</v>
      </c>
      <c r="D40" s="8">
        <v>343</v>
      </c>
      <c r="E40" s="8">
        <v>10571.02</v>
      </c>
      <c r="F40" s="8">
        <v>30.82</v>
      </c>
    </row>
    <row r="41" spans="1:6" x14ac:dyDescent="0.25">
      <c r="A41" s="53"/>
      <c r="B41" s="57"/>
      <c r="C41" s="6" t="s">
        <v>65</v>
      </c>
      <c r="D41" s="8">
        <v>86</v>
      </c>
      <c r="E41" s="8">
        <v>4610.95</v>
      </c>
      <c r="F41" s="8">
        <v>53.62</v>
      </c>
    </row>
    <row r="42" spans="1:6" x14ac:dyDescent="0.25">
      <c r="A42" s="53"/>
      <c r="B42" s="57" t="s">
        <v>66</v>
      </c>
      <c r="C42" s="6" t="s">
        <v>67</v>
      </c>
      <c r="D42" s="8">
        <v>2799</v>
      </c>
      <c r="E42" s="8">
        <v>54052.61</v>
      </c>
      <c r="F42" s="8">
        <v>19.309999999999999</v>
      </c>
    </row>
    <row r="43" spans="1:6" x14ac:dyDescent="0.25">
      <c r="A43" s="53"/>
      <c r="B43" s="57"/>
      <c r="C43" s="6" t="s">
        <v>68</v>
      </c>
      <c r="D43" s="8">
        <v>56</v>
      </c>
      <c r="E43" s="8">
        <v>9367.9500000000007</v>
      </c>
      <c r="F43" s="8">
        <v>167.28</v>
      </c>
    </row>
    <row r="44" spans="1:6" x14ac:dyDescent="0.25">
      <c r="A44" s="10"/>
      <c r="B44" s="11"/>
      <c r="C44" s="12" t="s">
        <v>188</v>
      </c>
      <c r="D44" s="45">
        <f>SUM(E31:E43)</f>
        <v>383047.3</v>
      </c>
      <c r="E44" s="45"/>
      <c r="F44" s="45"/>
    </row>
    <row r="45" spans="1:6" x14ac:dyDescent="0.25">
      <c r="A45" s="53" t="s">
        <v>69</v>
      </c>
      <c r="B45" s="57" t="s">
        <v>70</v>
      </c>
      <c r="C45" s="6" t="s">
        <v>71</v>
      </c>
      <c r="D45" s="8">
        <v>860.6</v>
      </c>
      <c r="E45" s="8">
        <v>24642.78</v>
      </c>
      <c r="F45" s="8">
        <v>28.63</v>
      </c>
    </row>
    <row r="46" spans="1:6" x14ac:dyDescent="0.25">
      <c r="A46" s="53"/>
      <c r="B46" s="57"/>
      <c r="C46" s="6" t="s">
        <v>72</v>
      </c>
      <c r="D46" s="8">
        <v>214.5</v>
      </c>
      <c r="E46" s="8">
        <v>6307.51</v>
      </c>
      <c r="F46" s="8">
        <v>29.41</v>
      </c>
    </row>
    <row r="47" spans="1:6" x14ac:dyDescent="0.25">
      <c r="A47" s="53"/>
      <c r="B47" s="57"/>
      <c r="C47" s="6" t="s">
        <v>73</v>
      </c>
      <c r="D47" s="8">
        <v>23</v>
      </c>
      <c r="E47" s="8">
        <v>661.21</v>
      </c>
      <c r="F47" s="8">
        <v>28.75</v>
      </c>
    </row>
    <row r="48" spans="1:6" x14ac:dyDescent="0.25">
      <c r="A48" s="53"/>
      <c r="B48" s="57"/>
      <c r="C48" s="6" t="s">
        <v>74</v>
      </c>
      <c r="D48" s="8">
        <v>607</v>
      </c>
      <c r="E48" s="8">
        <v>17652.39</v>
      </c>
      <c r="F48" s="8">
        <v>29.08</v>
      </c>
    </row>
    <row r="49" spans="1:6" x14ac:dyDescent="0.25">
      <c r="A49" s="53"/>
      <c r="B49" s="57"/>
      <c r="C49" s="6" t="s">
        <v>75</v>
      </c>
      <c r="D49" s="8">
        <v>950</v>
      </c>
      <c r="E49" s="8">
        <v>30953.01</v>
      </c>
      <c r="F49" s="8">
        <v>32.58</v>
      </c>
    </row>
    <row r="50" spans="1:6" x14ac:dyDescent="0.25">
      <c r="A50" s="53"/>
      <c r="B50" s="57"/>
      <c r="C50" s="6" t="s">
        <v>76</v>
      </c>
      <c r="D50" s="8">
        <v>5</v>
      </c>
      <c r="E50" s="8">
        <v>139.38999999999999</v>
      </c>
      <c r="F50" s="8">
        <v>27.88</v>
      </c>
    </row>
    <row r="51" spans="1:6" x14ac:dyDescent="0.25">
      <c r="A51" s="10"/>
      <c r="B51" s="11"/>
      <c r="C51" s="12" t="s">
        <v>189</v>
      </c>
      <c r="D51" s="45">
        <f>SUM(E45:E50)</f>
        <v>80356.289999999994</v>
      </c>
      <c r="E51" s="45"/>
      <c r="F51" s="45"/>
    </row>
    <row r="52" spans="1:6" x14ac:dyDescent="0.25">
      <c r="A52" s="53" t="s">
        <v>79</v>
      </c>
      <c r="B52" s="6" t="s">
        <v>96</v>
      </c>
      <c r="C52" s="6" t="s">
        <v>97</v>
      </c>
      <c r="D52" s="8">
        <v>37.5</v>
      </c>
      <c r="E52" s="8">
        <v>1117.3699999999999</v>
      </c>
      <c r="F52" s="8">
        <v>29.8</v>
      </c>
    </row>
    <row r="53" spans="1:6" x14ac:dyDescent="0.25">
      <c r="A53" s="53"/>
      <c r="B53" s="38" t="s">
        <v>98</v>
      </c>
      <c r="C53" s="6" t="s">
        <v>99</v>
      </c>
      <c r="D53" s="8">
        <v>639</v>
      </c>
      <c r="E53" s="8">
        <v>30969.05</v>
      </c>
      <c r="F53" s="8">
        <v>48.46</v>
      </c>
    </row>
    <row r="54" spans="1:6" x14ac:dyDescent="0.25">
      <c r="A54" s="53"/>
      <c r="B54" s="39"/>
      <c r="C54" s="6" t="s">
        <v>100</v>
      </c>
      <c r="D54" s="8">
        <v>49</v>
      </c>
      <c r="E54" s="8">
        <v>1413.43</v>
      </c>
      <c r="F54" s="8">
        <v>28.85</v>
      </c>
    </row>
    <row r="55" spans="1:6" x14ac:dyDescent="0.25">
      <c r="A55" s="53"/>
      <c r="B55" s="39"/>
      <c r="C55" s="6" t="s">
        <v>101</v>
      </c>
      <c r="D55" s="8">
        <v>3411</v>
      </c>
      <c r="E55" s="8">
        <v>104515.58</v>
      </c>
      <c r="F55" s="8">
        <v>30.64</v>
      </c>
    </row>
    <row r="56" spans="1:6" x14ac:dyDescent="0.25">
      <c r="A56" s="53"/>
      <c r="B56" s="39"/>
      <c r="C56" s="6" t="s">
        <v>102</v>
      </c>
      <c r="D56" s="8">
        <v>5.5</v>
      </c>
      <c r="E56" s="8">
        <v>1109.55</v>
      </c>
      <c r="F56" s="8">
        <v>201.74</v>
      </c>
    </row>
    <row r="57" spans="1:6" x14ac:dyDescent="0.25">
      <c r="A57" s="53"/>
      <c r="B57" s="39"/>
      <c r="C57" s="6" t="s">
        <v>103</v>
      </c>
      <c r="D57" s="8">
        <v>248</v>
      </c>
      <c r="E57" s="8">
        <v>7124.54</v>
      </c>
      <c r="F57" s="8">
        <v>28.73</v>
      </c>
    </row>
    <row r="58" spans="1:6" x14ac:dyDescent="0.25">
      <c r="A58" s="53"/>
      <c r="B58" s="39"/>
      <c r="C58" s="6" t="s">
        <v>104</v>
      </c>
      <c r="D58" s="8">
        <v>250.5</v>
      </c>
      <c r="E58" s="8">
        <v>8115.88</v>
      </c>
      <c r="F58" s="8">
        <v>32.4</v>
      </c>
    </row>
    <row r="59" spans="1:6" x14ac:dyDescent="0.25">
      <c r="A59" s="53"/>
      <c r="B59" s="39"/>
      <c r="C59" s="6" t="s">
        <v>105</v>
      </c>
      <c r="D59" s="8">
        <v>13.5</v>
      </c>
      <c r="E59" s="8">
        <v>2651.61</v>
      </c>
      <c r="F59" s="8">
        <v>196.42</v>
      </c>
    </row>
    <row r="60" spans="1:6" x14ac:dyDescent="0.25">
      <c r="A60" s="53"/>
      <c r="B60" s="40"/>
      <c r="C60" s="6" t="s">
        <v>106</v>
      </c>
      <c r="D60" s="8">
        <v>6630.09</v>
      </c>
      <c r="E60" s="8">
        <v>16759.68</v>
      </c>
      <c r="F60" s="8">
        <v>2.5299999999999998</v>
      </c>
    </row>
    <row r="61" spans="1:6" x14ac:dyDescent="0.25">
      <c r="A61" s="53"/>
      <c r="B61" s="38" t="s">
        <v>107</v>
      </c>
      <c r="C61" s="6" t="s">
        <v>108</v>
      </c>
      <c r="D61" s="8">
        <v>5</v>
      </c>
      <c r="E61" s="8">
        <v>105.58</v>
      </c>
      <c r="F61" s="8">
        <v>21.12</v>
      </c>
    </row>
    <row r="62" spans="1:6" x14ac:dyDescent="0.25">
      <c r="A62" s="53"/>
      <c r="B62" s="39"/>
      <c r="C62" s="6" t="s">
        <v>109</v>
      </c>
      <c r="D62" s="8">
        <v>18633.73</v>
      </c>
      <c r="E62" s="8">
        <v>601112.6</v>
      </c>
      <c r="F62" s="8">
        <v>32.26</v>
      </c>
    </row>
    <row r="63" spans="1:6" x14ac:dyDescent="0.25">
      <c r="A63" s="53"/>
      <c r="B63" s="39"/>
      <c r="C63" s="6" t="s">
        <v>110</v>
      </c>
      <c r="D63" s="8">
        <v>94.5</v>
      </c>
      <c r="E63" s="8">
        <v>2890.51</v>
      </c>
      <c r="F63" s="8">
        <v>30.59</v>
      </c>
    </row>
    <row r="64" spans="1:6" x14ac:dyDescent="0.25">
      <c r="A64" s="53"/>
      <c r="B64" s="40"/>
      <c r="C64" s="6" t="s">
        <v>111</v>
      </c>
      <c r="D64" s="8">
        <v>484</v>
      </c>
      <c r="E64" s="8">
        <v>14380.44</v>
      </c>
      <c r="F64" s="8">
        <v>29.71</v>
      </c>
    </row>
    <row r="65" spans="1:6" x14ac:dyDescent="0.25">
      <c r="A65" s="53"/>
      <c r="B65" s="6" t="s">
        <v>112</v>
      </c>
      <c r="C65" s="6" t="s">
        <v>113</v>
      </c>
      <c r="D65" s="8">
        <v>390.5</v>
      </c>
      <c r="E65" s="8">
        <v>11140.72</v>
      </c>
      <c r="F65" s="8">
        <v>28.53</v>
      </c>
    </row>
    <row r="66" spans="1:6" x14ac:dyDescent="0.25">
      <c r="A66" s="53"/>
      <c r="B66" s="6" t="s">
        <v>114</v>
      </c>
      <c r="C66" s="6" t="s">
        <v>115</v>
      </c>
      <c r="D66" s="8">
        <v>587</v>
      </c>
      <c r="E66" s="8">
        <v>18914.13</v>
      </c>
      <c r="F66" s="8">
        <v>32.22</v>
      </c>
    </row>
    <row r="67" spans="1:6" x14ac:dyDescent="0.25">
      <c r="A67" s="53"/>
      <c r="B67" s="38" t="s">
        <v>116</v>
      </c>
      <c r="C67" s="6" t="s">
        <v>117</v>
      </c>
      <c r="D67" s="8">
        <v>9</v>
      </c>
      <c r="E67" s="8">
        <v>220.59</v>
      </c>
      <c r="F67" s="8">
        <v>24.51</v>
      </c>
    </row>
    <row r="68" spans="1:6" x14ac:dyDescent="0.25">
      <c r="A68" s="53"/>
      <c r="B68" s="39"/>
      <c r="C68" s="6" t="s">
        <v>118</v>
      </c>
      <c r="D68" s="8">
        <v>217</v>
      </c>
      <c r="E68" s="8">
        <v>6855.86</v>
      </c>
      <c r="F68" s="8">
        <v>31.59</v>
      </c>
    </row>
    <row r="69" spans="1:6" x14ac:dyDescent="0.25">
      <c r="A69" s="53"/>
      <c r="B69" s="39"/>
      <c r="C69" s="6" t="s">
        <v>119</v>
      </c>
      <c r="D69" s="8">
        <v>637.5</v>
      </c>
      <c r="E69" s="8">
        <v>20862.48</v>
      </c>
      <c r="F69" s="8">
        <v>32.729999999999997</v>
      </c>
    </row>
    <row r="70" spans="1:6" x14ac:dyDescent="0.25">
      <c r="A70" s="53"/>
      <c r="B70" s="39"/>
      <c r="C70" s="6" t="s">
        <v>120</v>
      </c>
      <c r="D70" s="8">
        <v>187.5</v>
      </c>
      <c r="E70" s="8">
        <v>23055.09</v>
      </c>
      <c r="F70" s="8">
        <v>122.96</v>
      </c>
    </row>
    <row r="71" spans="1:6" x14ac:dyDescent="0.25">
      <c r="A71" s="53"/>
      <c r="B71" s="39"/>
      <c r="C71" s="6" t="s">
        <v>121</v>
      </c>
      <c r="D71" s="8">
        <v>579</v>
      </c>
      <c r="E71" s="8">
        <v>16943.25</v>
      </c>
      <c r="F71" s="8">
        <v>29.26</v>
      </c>
    </row>
    <row r="72" spans="1:6" x14ac:dyDescent="0.25">
      <c r="A72" s="53"/>
      <c r="B72" s="39"/>
      <c r="C72" s="6" t="s">
        <v>122</v>
      </c>
      <c r="D72" s="8">
        <v>453</v>
      </c>
      <c r="E72" s="8">
        <v>20992.13</v>
      </c>
      <c r="F72" s="8">
        <v>46.34</v>
      </c>
    </row>
    <row r="73" spans="1:6" x14ac:dyDescent="0.25">
      <c r="A73" s="53"/>
      <c r="B73" s="39"/>
      <c r="C73" s="6" t="s">
        <v>123</v>
      </c>
      <c r="D73" s="33" t="s">
        <v>193</v>
      </c>
      <c r="E73" s="8">
        <v>269436.44</v>
      </c>
      <c r="F73" s="33" t="s">
        <v>193</v>
      </c>
    </row>
    <row r="74" spans="1:6" x14ac:dyDescent="0.25">
      <c r="A74" s="53"/>
      <c r="B74" s="39"/>
      <c r="C74" s="6" t="s">
        <v>124</v>
      </c>
      <c r="D74" s="8">
        <v>75</v>
      </c>
      <c r="E74" s="8">
        <v>2001.82</v>
      </c>
      <c r="F74" s="8">
        <v>26.69</v>
      </c>
    </row>
    <row r="75" spans="1:6" x14ac:dyDescent="0.25">
      <c r="A75" s="53"/>
      <c r="B75" s="39"/>
      <c r="C75" s="6" t="s">
        <v>125</v>
      </c>
      <c r="D75" s="8">
        <v>1401.5</v>
      </c>
      <c r="E75" s="8">
        <v>45086.86</v>
      </c>
      <c r="F75" s="8">
        <v>32.17</v>
      </c>
    </row>
    <row r="76" spans="1:6" x14ac:dyDescent="0.25">
      <c r="A76" s="53"/>
      <c r="B76" s="40"/>
      <c r="C76" s="6" t="s">
        <v>126</v>
      </c>
      <c r="D76" s="33" t="s">
        <v>193</v>
      </c>
      <c r="E76" s="8">
        <v>1047.3499999999999</v>
      </c>
      <c r="F76" s="33" t="s">
        <v>193</v>
      </c>
    </row>
    <row r="77" spans="1:6" x14ac:dyDescent="0.25">
      <c r="A77" s="53"/>
      <c r="B77" s="6" t="s">
        <v>127</v>
      </c>
      <c r="C77" s="6" t="s">
        <v>128</v>
      </c>
      <c r="D77" s="8">
        <v>461</v>
      </c>
      <c r="E77" s="8">
        <v>14609.49</v>
      </c>
      <c r="F77" s="8">
        <v>31.69</v>
      </c>
    </row>
    <row r="78" spans="1:6" x14ac:dyDescent="0.25">
      <c r="A78" s="53"/>
      <c r="B78" s="6" t="s">
        <v>129</v>
      </c>
      <c r="C78" s="6" t="s">
        <v>130</v>
      </c>
      <c r="D78" s="8">
        <v>68.5</v>
      </c>
      <c r="E78" s="8">
        <v>2276.89</v>
      </c>
      <c r="F78" s="8">
        <v>33.24</v>
      </c>
    </row>
    <row r="79" spans="1:6" x14ac:dyDescent="0.25">
      <c r="A79" s="53"/>
      <c r="B79" s="38" t="s">
        <v>131</v>
      </c>
      <c r="C79" s="6" t="s">
        <v>132</v>
      </c>
      <c r="D79" s="8">
        <v>1183.5</v>
      </c>
      <c r="E79" s="8">
        <v>35974.89</v>
      </c>
      <c r="F79" s="8">
        <v>30.4</v>
      </c>
    </row>
    <row r="80" spans="1:6" x14ac:dyDescent="0.25">
      <c r="A80" s="53"/>
      <c r="B80" s="40"/>
      <c r="C80" s="6" t="s">
        <v>133</v>
      </c>
      <c r="D80" s="8">
        <v>267.5</v>
      </c>
      <c r="E80" s="8">
        <v>9716.73</v>
      </c>
      <c r="F80" s="8">
        <v>36.32</v>
      </c>
    </row>
    <row r="81" spans="1:19" x14ac:dyDescent="0.25">
      <c r="A81" s="53"/>
      <c r="B81" s="38" t="s">
        <v>93</v>
      </c>
      <c r="C81" s="6" t="s">
        <v>94</v>
      </c>
      <c r="D81" s="8">
        <v>643</v>
      </c>
      <c r="E81" s="8">
        <v>25614.83</v>
      </c>
      <c r="F81" s="8">
        <v>39.840000000000003</v>
      </c>
    </row>
    <row r="82" spans="1:19" x14ac:dyDescent="0.25">
      <c r="A82" s="53"/>
      <c r="B82" s="40"/>
      <c r="C82" s="6" t="s">
        <v>95</v>
      </c>
      <c r="D82" s="8">
        <v>472</v>
      </c>
      <c r="E82" s="8">
        <v>12095.77</v>
      </c>
      <c r="F82" s="8">
        <v>25.63</v>
      </c>
    </row>
    <row r="83" spans="1:19" x14ac:dyDescent="0.25">
      <c r="A83" s="53"/>
      <c r="B83" s="38" t="s">
        <v>82</v>
      </c>
      <c r="C83" s="6" t="s">
        <v>83</v>
      </c>
      <c r="D83" s="8">
        <v>3593.75</v>
      </c>
      <c r="E83" s="8">
        <v>121448.39</v>
      </c>
      <c r="F83" s="8">
        <v>33.79</v>
      </c>
    </row>
    <row r="84" spans="1:19" x14ac:dyDescent="0.25">
      <c r="A84" s="53"/>
      <c r="B84" s="39"/>
      <c r="C84" s="6" t="s">
        <v>84</v>
      </c>
      <c r="D84" s="8">
        <v>23</v>
      </c>
      <c r="E84" s="8">
        <v>6778.4</v>
      </c>
      <c r="F84" s="8">
        <v>294.70999999999998</v>
      </c>
    </row>
    <row r="85" spans="1:19" x14ac:dyDescent="0.25">
      <c r="A85" s="53"/>
      <c r="B85" s="39"/>
      <c r="C85" s="6" t="s">
        <v>85</v>
      </c>
      <c r="D85" s="8">
        <v>659</v>
      </c>
      <c r="E85" s="8">
        <v>20348.52</v>
      </c>
      <c r="F85" s="8">
        <v>30.88</v>
      </c>
    </row>
    <row r="86" spans="1:19" x14ac:dyDescent="0.25">
      <c r="A86" s="53"/>
      <c r="B86" s="40"/>
      <c r="C86" s="6" t="s">
        <v>86</v>
      </c>
      <c r="D86" s="8">
        <v>1378.62</v>
      </c>
      <c r="E86" s="8">
        <v>71544.149999999994</v>
      </c>
      <c r="F86" s="8">
        <v>51.9</v>
      </c>
    </row>
    <row r="87" spans="1:19" x14ac:dyDescent="0.25">
      <c r="A87" s="10"/>
      <c r="B87" s="11"/>
      <c r="C87" s="12" t="s">
        <v>190</v>
      </c>
      <c r="D87" s="45">
        <f>SUM(E52:E86)</f>
        <v>1549230.5999999996</v>
      </c>
      <c r="E87" s="45"/>
      <c r="F87" s="45"/>
    </row>
    <row r="88" spans="1:19" x14ac:dyDescent="0.25">
      <c r="A88" s="53" t="s">
        <v>134</v>
      </c>
      <c r="B88" s="57" t="s">
        <v>135</v>
      </c>
      <c r="C88" s="6" t="s">
        <v>136</v>
      </c>
      <c r="D88" s="8">
        <v>315</v>
      </c>
      <c r="E88" s="8">
        <v>11156.17</v>
      </c>
      <c r="F88" s="8">
        <v>35.42</v>
      </c>
    </row>
    <row r="89" spans="1:19" x14ac:dyDescent="0.25">
      <c r="A89" s="53"/>
      <c r="B89" s="57"/>
      <c r="C89" s="6" t="s">
        <v>137</v>
      </c>
      <c r="D89" s="8">
        <v>1059.5</v>
      </c>
      <c r="E89" s="8">
        <v>38784</v>
      </c>
      <c r="F89" s="8">
        <v>36.61</v>
      </c>
      <c r="S89" s="21"/>
    </row>
    <row r="90" spans="1:19" x14ac:dyDescent="0.25">
      <c r="A90" s="53"/>
      <c r="B90" s="57" t="s">
        <v>138</v>
      </c>
      <c r="C90" s="6" t="s">
        <v>139</v>
      </c>
      <c r="D90" s="8">
        <v>231800</v>
      </c>
      <c r="E90" s="8">
        <v>35590.620000000003</v>
      </c>
      <c r="F90" s="8">
        <v>0.15</v>
      </c>
    </row>
    <row r="91" spans="1:19" x14ac:dyDescent="0.25">
      <c r="A91" s="53"/>
      <c r="B91" s="57"/>
      <c r="C91" s="6" t="s">
        <v>140</v>
      </c>
      <c r="D91" s="8">
        <v>2371900</v>
      </c>
      <c r="E91" s="8">
        <v>178316.63</v>
      </c>
      <c r="F91" s="8">
        <v>0.08</v>
      </c>
    </row>
    <row r="92" spans="1:19" x14ac:dyDescent="0.25">
      <c r="A92" s="53"/>
      <c r="B92" s="57"/>
      <c r="C92" s="6" t="s">
        <v>141</v>
      </c>
      <c r="D92" s="8">
        <v>189813</v>
      </c>
      <c r="E92" s="8">
        <v>61102.759999999995</v>
      </c>
      <c r="F92" s="8">
        <v>0.32</v>
      </c>
    </row>
    <row r="93" spans="1:19" x14ac:dyDescent="0.25">
      <c r="A93" s="10"/>
      <c r="B93" s="11"/>
      <c r="C93" s="12" t="s">
        <v>191</v>
      </c>
      <c r="D93" s="45">
        <f>SUM(E88:E92)</f>
        <v>324950.18000000005</v>
      </c>
      <c r="E93" s="45"/>
      <c r="F93" s="45"/>
    </row>
    <row r="94" spans="1:19" x14ac:dyDescent="0.25">
      <c r="A94" s="53" t="s">
        <v>145</v>
      </c>
      <c r="B94" s="57" t="s">
        <v>146</v>
      </c>
      <c r="C94" s="6" t="s">
        <v>147</v>
      </c>
      <c r="D94" s="8">
        <v>20</v>
      </c>
      <c r="E94" s="8">
        <v>504.35</v>
      </c>
      <c r="F94" s="8">
        <v>25.22</v>
      </c>
    </row>
    <row r="95" spans="1:19" x14ac:dyDescent="0.25">
      <c r="A95" s="53"/>
      <c r="B95" s="57"/>
      <c r="C95" s="6" t="s">
        <v>148</v>
      </c>
      <c r="D95" s="8">
        <v>2504.2399999999998</v>
      </c>
      <c r="E95" s="8">
        <v>5989.19</v>
      </c>
      <c r="F95" s="8">
        <v>2.39</v>
      </c>
    </row>
    <row r="96" spans="1:19" x14ac:dyDescent="0.25">
      <c r="A96" s="53"/>
      <c r="B96" s="57"/>
      <c r="C96" s="6" t="s">
        <v>149</v>
      </c>
      <c r="D96" s="8">
        <v>1236.93</v>
      </c>
      <c r="E96" s="8">
        <v>48345.48</v>
      </c>
      <c r="F96" s="8">
        <v>39.090000000000003</v>
      </c>
    </row>
    <row r="97" spans="1:6" x14ac:dyDescent="0.25">
      <c r="A97" s="53"/>
      <c r="B97" s="57"/>
      <c r="C97" s="6" t="s">
        <v>150</v>
      </c>
      <c r="D97" s="8">
        <v>36</v>
      </c>
      <c r="E97" s="8">
        <v>1384.33</v>
      </c>
      <c r="F97" s="8">
        <v>38.450000000000003</v>
      </c>
    </row>
    <row r="98" spans="1:6" x14ac:dyDescent="0.25">
      <c r="A98" s="53"/>
      <c r="B98" s="6" t="s">
        <v>153</v>
      </c>
      <c r="C98" s="6" t="s">
        <v>154</v>
      </c>
      <c r="D98" s="8">
        <v>10711.21</v>
      </c>
      <c r="E98" s="8">
        <v>314745.71000000002</v>
      </c>
      <c r="F98" s="8">
        <v>29.4</v>
      </c>
    </row>
    <row r="99" spans="1:6" x14ac:dyDescent="0.25">
      <c r="A99" s="53"/>
      <c r="B99" s="57" t="s">
        <v>155</v>
      </c>
      <c r="C99" s="6" t="s">
        <v>156</v>
      </c>
      <c r="D99" s="8">
        <v>129.5</v>
      </c>
      <c r="E99" s="8">
        <v>6376.43</v>
      </c>
      <c r="F99" s="8">
        <v>49.24</v>
      </c>
    </row>
    <row r="100" spans="1:6" x14ac:dyDescent="0.25">
      <c r="A100" s="53"/>
      <c r="B100" s="57"/>
      <c r="C100" s="6" t="s">
        <v>157</v>
      </c>
      <c r="D100" s="8">
        <v>17</v>
      </c>
      <c r="E100" s="8">
        <v>517.91999999999996</v>
      </c>
      <c r="F100" s="8">
        <v>30.47</v>
      </c>
    </row>
    <row r="101" spans="1:6" x14ac:dyDescent="0.25">
      <c r="A101" s="53"/>
      <c r="B101" s="57"/>
      <c r="C101" s="6" t="s">
        <v>158</v>
      </c>
      <c r="D101" s="8">
        <v>18</v>
      </c>
      <c r="E101" s="8">
        <v>694.49</v>
      </c>
      <c r="F101" s="8">
        <v>38.58</v>
      </c>
    </row>
    <row r="102" spans="1:6" x14ac:dyDescent="0.25">
      <c r="A102" s="53"/>
      <c r="B102" s="57"/>
      <c r="C102" s="6" t="s">
        <v>159</v>
      </c>
      <c r="D102" s="8">
        <v>2144.75</v>
      </c>
      <c r="E102" s="8">
        <v>53683.14</v>
      </c>
      <c r="F102" s="8">
        <v>25.03</v>
      </c>
    </row>
    <row r="103" spans="1:6" x14ac:dyDescent="0.25">
      <c r="A103" s="53"/>
      <c r="B103" s="57"/>
      <c r="C103" s="6" t="s">
        <v>160</v>
      </c>
      <c r="D103" s="8">
        <v>51.5</v>
      </c>
      <c r="E103" s="8">
        <v>1597.14</v>
      </c>
      <c r="F103" s="8">
        <v>31.01</v>
      </c>
    </row>
    <row r="104" spans="1:6" x14ac:dyDescent="0.25">
      <c r="A104" s="10"/>
      <c r="B104" s="11"/>
      <c r="C104" s="12" t="s">
        <v>192</v>
      </c>
      <c r="D104" s="46">
        <f>SUM(E94:E103)</f>
        <v>433838.18000000005</v>
      </c>
      <c r="E104" s="47"/>
      <c r="F104" s="48"/>
    </row>
    <row r="105" spans="1:6" ht="15.75" x14ac:dyDescent="0.25">
      <c r="A105" s="14" t="s">
        <v>161</v>
      </c>
      <c r="B105" s="15"/>
      <c r="C105" s="16"/>
      <c r="D105" s="50">
        <f>D104+D93+D87+D51+D44+D30+D19+D8+D3</f>
        <v>5284253.91</v>
      </c>
      <c r="E105" s="51"/>
      <c r="F105" s="52"/>
    </row>
  </sheetData>
  <sortState ref="B52:F86">
    <sortCondition ref="C52:C86"/>
  </sortState>
  <mergeCells count="41">
    <mergeCell ref="A31:A43"/>
    <mergeCell ref="A20:A29"/>
    <mergeCell ref="A9:A18"/>
    <mergeCell ref="A4:A7"/>
    <mergeCell ref="B15:B18"/>
    <mergeCell ref="B13:B14"/>
    <mergeCell ref="B9:B12"/>
    <mergeCell ref="B4:B6"/>
    <mergeCell ref="B42:B43"/>
    <mergeCell ref="B38:B41"/>
    <mergeCell ref="B36:B37"/>
    <mergeCell ref="B31:B33"/>
    <mergeCell ref="B28:B29"/>
    <mergeCell ref="B25:B26"/>
    <mergeCell ref="B22:B24"/>
    <mergeCell ref="D105:F105"/>
    <mergeCell ref="A94:A103"/>
    <mergeCell ref="A88:A92"/>
    <mergeCell ref="A52:A86"/>
    <mergeCell ref="A45:A50"/>
    <mergeCell ref="B45:B50"/>
    <mergeCell ref="B99:B103"/>
    <mergeCell ref="B94:B97"/>
    <mergeCell ref="B90:B92"/>
    <mergeCell ref="B88:B89"/>
    <mergeCell ref="B53:B60"/>
    <mergeCell ref="B83:B86"/>
    <mergeCell ref="B81:B82"/>
    <mergeCell ref="B79:B80"/>
    <mergeCell ref="B67:B76"/>
    <mergeCell ref="B61:B64"/>
    <mergeCell ref="A1:C1"/>
    <mergeCell ref="D3:F3"/>
    <mergeCell ref="D8:F8"/>
    <mergeCell ref="D19:F19"/>
    <mergeCell ref="D30:F30"/>
    <mergeCell ref="D44:F44"/>
    <mergeCell ref="D51:F51"/>
    <mergeCell ref="D87:F87"/>
    <mergeCell ref="D93:F93"/>
    <mergeCell ref="D104:F104"/>
  </mergeCell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NDS</vt:lpstr>
      <vt:lpstr>SSÚD 1 MA</vt:lpstr>
      <vt:lpstr>SSÚD 2 BA</vt:lpstr>
      <vt:lpstr>SSÚD 3 TT</vt:lpstr>
      <vt:lpstr>SSÚD 4 TN</vt:lpstr>
      <vt:lpstr>SSÚD 5 PB</vt:lpstr>
      <vt:lpstr>SSÚD 6 MT</vt:lpstr>
      <vt:lpstr>SSÚD 8 LM</vt:lpstr>
      <vt:lpstr>SSÚD 9 ME</vt:lpstr>
      <vt:lpstr>SSÚD 10 BE</vt:lpstr>
      <vt:lpstr>SSÚD 11 PO</vt:lpstr>
      <vt:lpstr>SSÚR 1 GA</vt:lpstr>
      <vt:lpstr>SSÚR 2 NB</vt:lpstr>
      <vt:lpstr>SSÚR 3 ZV</vt:lpstr>
      <vt:lpstr>SSÚR 4 KE</vt:lpstr>
      <vt:lpstr>SSÚR 6 CA</vt:lpstr>
      <vt:lpstr>SSÚR 7 LC</vt:lpstr>
      <vt:lpstr>SŠČ 1 CA</vt:lpstr>
      <vt:lpstr>SŠČ 2 ME</vt:lpstr>
    </vt:vector>
  </TitlesOfParts>
  <Company>NDS,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Seková Anna</dc:creator>
  <cp:lastModifiedBy>Andrejko Martin</cp:lastModifiedBy>
  <cp:lastPrinted>2025-06-25T12:12:27Z</cp:lastPrinted>
  <dcterms:created xsi:type="dcterms:W3CDTF">2025-06-11T10:46:22Z</dcterms:created>
  <dcterms:modified xsi:type="dcterms:W3CDTF">2025-06-25T12:16:00Z</dcterms:modified>
</cp:coreProperties>
</file>